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xlsBook" defaultThemeVersion="124226"/>
  <bookViews>
    <workbookView xWindow="30" yWindow="-15" windowWidth="15540" windowHeight="9990" tabRatio="855" activeTab="2"/>
  </bookViews>
  <sheets>
    <sheet name="Инструкция" sheetId="290" r:id="rId1"/>
    <sheet name="Лог обновления" sheetId="210" state="veryHidden" r:id="rId2"/>
    <sheet name="Титульный" sheetId="250" r:id="rId3"/>
    <sheet name="Отпуск ЭЭ сет организациями" sheetId="294" r:id="rId4"/>
    <sheet name="Комментарии" sheetId="291" r:id="rId5"/>
    <sheet name="Проверка" sheetId="263" r:id="rId6"/>
    <sheet name="Statistic" sheetId="295" state="veryHidden" r:id="rId7"/>
    <sheet name="TEHSHEET" sheetId="123" state="veryHidden" r:id="rId8"/>
    <sheet name="et_union" sheetId="242" state="veryHidden" r:id="rId9"/>
    <sheet name="AllSheetsInThisWorkbook" sheetId="158" state="veryHidden" r:id="rId10"/>
    <sheet name="mod_01" sheetId="303" state="veryHidden" r:id="rId11"/>
    <sheet name="mod_11" sheetId="265" state="veryHidden" r:id="rId12"/>
    <sheet name="modComm" sheetId="292" state="veryHidden" r:id="rId13"/>
    <sheet name="modListProv" sheetId="302" state="veryHidden" r:id="rId14"/>
    <sheet name="modButton" sheetId="217" state="veryHidden" r:id="rId15"/>
    <sheet name="modInstruction" sheetId="298" state="veryHidden" r:id="rId16"/>
    <sheet name="modHTTP" sheetId="299" state="veryHidden" r:id="rId17"/>
    <sheet name="REESTR_ORG" sheetId="159" state="veryHidden" r:id="rId18"/>
    <sheet name="REESTR_FIL" sheetId="304" state="veryHidden" r:id="rId19"/>
    <sheet name="REESTR_MO" sheetId="161" state="veryHidden" r:id="rId20"/>
    <sheet name="REESTR_EGRUL" sheetId="307" state="veryHidden" r:id="rId21"/>
    <sheet name="modfrmRegion" sheetId="297" state="veryHidden" r:id="rId22"/>
    <sheet name="modfrmReestr" sheetId="162" state="veryHidden" r:id="rId23"/>
    <sheet name="modfrmFindEGRUL" sheetId="306" state="veryHidden" r:id="rId24"/>
    <sheet name="modfrmCheckUpdates" sheetId="296" state="veryHidden" r:id="rId25"/>
    <sheet name="modReestr" sheetId="164" state="veryHidden" r:id="rId26"/>
    <sheet name="modUpdTemplMain" sheetId="212" state="veryHidden" r:id="rId27"/>
    <sheet name="modHyperlink" sheetId="245" state="veryHidden" r:id="rId28"/>
    <sheet name="modClassifierValidate" sheetId="305" state="veryHidden" r:id="rId29"/>
  </sheets>
  <definedNames>
    <definedName name="_IDОтчета">178174</definedName>
    <definedName name="_IDШаблона">178176</definedName>
    <definedName name="_xlnm._FilterDatabase" localSheetId="5" hidden="1">Проверка!$B$5:$D$5</definedName>
    <definedName name="activity">Титульный!$G$18</definedName>
    <definedName name="add_11_1">'Отпуск ЭЭ сет организациями'!$E$19</definedName>
    <definedName name="add_11_2">'Отпуск ЭЭ сет организациями'!$E$23</definedName>
    <definedName name="add_11_3">'Отпуск ЭЭ сет организациями'!$E$30</definedName>
    <definedName name="add_11_4">'Отпуск ЭЭ сет организациями'!$E$48</definedName>
    <definedName name="add_11_5">'Отпуск ЭЭ сет организациями'!$E$63</definedName>
    <definedName name="add_11_6">'Отпуск ЭЭ сет организациями'!$E$67</definedName>
    <definedName name="add_11_7">'Отпуск ЭЭ сет организациями'!$E$74</definedName>
    <definedName name="add_11_8">'Отпуск ЭЭ сет организациями'!$E$92</definedName>
    <definedName name="add_com">Комментарии!$E$14</definedName>
    <definedName name="anscount" hidden="1">1</definedName>
    <definedName name="chkGetUpdatesValue">Инструкция!$AA$105</definedName>
    <definedName name="chkNoUpdatesValue">Инструкция!$AA$107</definedName>
    <definedName name="code">Инструкция!$B$2</definedName>
    <definedName name="DaNet">TEHSHEET!$F$2:$F$3</definedName>
    <definedName name="date_expired">Титульный!$G$59</definedName>
    <definedName name="doc_link">Титульный!$G$60</definedName>
    <definedName name="ENTITY_UL">REESTR_EGRUL!$A$3:$A$33</definedName>
    <definedName name="et_com">et_union!$3:$3</definedName>
    <definedName name="et_org">et_union!$5:$5</definedName>
    <definedName name="FirstLine">Инструкция!$A$6</definedName>
    <definedName name="flag_org">Титульный!$I$15</definedName>
    <definedName name="god">Титульный!$G$12</definedName>
    <definedName name="inn">Титульный!$G$16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Инструкция!$86:$102</definedName>
    <definedName name="Instr_8">Инструкция!$103:$117</definedName>
    <definedName name="instr_hyp1">Инструкция!$K$59</definedName>
    <definedName name="instr_hyp5">Инструкция!$K$87</definedName>
    <definedName name="kod_stroki_1">'Отпуск ЭЭ сет организациями'!$F$15:$F$57</definedName>
    <definedName name="kod_stroki_2">'Отпуск ЭЭ сет организациями'!$F$59:$F$101</definedName>
    <definedName name="kotel">Титульный!$G$31</definedName>
    <definedName name="kpp">Титульный!$G$17</definedName>
    <definedName name="ks_1730">'Отпуск ЭЭ сет организациями'!$F$82</definedName>
    <definedName name="ks_1750">'Отпуск ЭЭ сет организациями'!$F$84</definedName>
    <definedName name="ks_1760">'Отпуск ЭЭ сет организациями'!$F$85</definedName>
    <definedName name="ks_2020">'Отпуск ЭЭ сет организациями'!$F$97</definedName>
    <definedName name="ks_2130">'Отпуск ЭЭ сет организациями'!$F$110</definedName>
    <definedName name="ks_2340">'Отпуск ЭЭ сет организациями'!$F$131</definedName>
    <definedName name="ks_2450">'Отпуск ЭЭ сет организациями'!$F$143</definedName>
    <definedName name="ks_2550">'Отпуск ЭЭ сет организациями'!$F$153</definedName>
    <definedName name="ks_700">'Отпуск ЭЭ сет организациями'!$F$38</definedName>
    <definedName name="ks_720">'Отпуск ЭЭ сет организациями'!$F$40</definedName>
    <definedName name="ks_730">'Отпуск ЭЭ сет организациями'!$F$41</definedName>
    <definedName name="ks_990">'Отпуск ЭЭ сет организациями'!$F$53</definedName>
    <definedName name="LastUpdateDate_MO">Титульный!$E$56</definedName>
    <definedName name="LastUpdateDate_ORG">Титульный!$E$57</definedName>
    <definedName name="LIST_MR_MO_OKTMO">REESTR_MO!$A$1:$D$128</definedName>
    <definedName name="logic">TEHSHEET!$F$2:$F$3</definedName>
    <definedName name="mo">Титульный!$G$28</definedName>
    <definedName name="MO_LIST_10">REESTR_MO!$B$43:$B$49</definedName>
    <definedName name="MO_LIST_11">REESTR_MO!$B$50:$B$55</definedName>
    <definedName name="MO_LIST_12">REESTR_MO!$B$56:$B$61</definedName>
    <definedName name="MO_LIST_13">REESTR_MO!$B$62:$B$68</definedName>
    <definedName name="MO_LIST_14">REESTR_MO!$B$69:$B$77</definedName>
    <definedName name="MO_LIST_15">REESTR_MO!$B$78:$B$80</definedName>
    <definedName name="MO_LIST_16">REESTR_MO!$B$81</definedName>
    <definedName name="MO_LIST_17">REESTR_MO!$B$82:$B$90</definedName>
    <definedName name="MO_LIST_18">REESTR_MO!$B$91:$B$96</definedName>
    <definedName name="MO_LIST_19">REESTR_MO!$B$97:$B$109</definedName>
    <definedName name="MO_LIST_2">REESTR_MO!$B$2:$B$10</definedName>
    <definedName name="MO_LIST_20">REESTR_MO!$B$110:$B$117</definedName>
    <definedName name="MO_LIST_21">REESTR_MO!$B$118:$B$123</definedName>
    <definedName name="MO_LIST_22">REESTR_MO!$B$124:$B$128</definedName>
    <definedName name="MO_LIST_3">REESTR_MO!$B$11:$B$18</definedName>
    <definedName name="MO_LIST_4">REESTR_MO!$B$19</definedName>
    <definedName name="MO_LIST_5">REESTR_MO!$B$20</definedName>
    <definedName name="MO_LIST_6">REESTR_MO!$B$21</definedName>
    <definedName name="MO_LIST_7">REESTR_MO!$B$22:$B$26</definedName>
    <definedName name="MO_LIST_8">REESTR_MO!$B$27:$B$41</definedName>
    <definedName name="MO_LIST_9">REESTR_MO!$B$42</definedName>
    <definedName name="MONTH">TEHSHEET!$D$2:$D$14</definedName>
    <definedName name="mr">Титульный!$G$27</definedName>
    <definedName name="MR_LIST">REESTR_MO!$E$2:$E$22</definedName>
    <definedName name="MSG_URL">TEHSHEET!$D$25</definedName>
    <definedName name="nds">Титульный!$G$33</definedName>
    <definedName name="nds_rate_index">Титульный!$E$34</definedName>
    <definedName name="okato">Титульный!$G$25</definedName>
    <definedName name="okpo">Титульный!$G$23</definedName>
    <definedName name="oktmo">Титульный!$G$29</definedName>
    <definedName name="OKTMO_TYPE_LIST">REESTR_MO!$C$2:$D$129</definedName>
    <definedName name="org">Титульный!$G$15</definedName>
    <definedName name="Org_Address">Титульный!$G$35:$G$36</definedName>
    <definedName name="Org_buh">Титульный!$G$41:$G$42</definedName>
    <definedName name="Org_otv_lico">Титульный!$G$44:$G$47</definedName>
    <definedName name="Org_ruk">Титульный!$G$38:$G$39</definedName>
    <definedName name="OVERDUE_INTERVAL">Титульный!$G$49</definedName>
    <definedName name="pDel_Comm">Комментарии!$C$13:$C$14</definedName>
    <definedName name="REESTR_EGRUL_RANGE">REESTR_EGRUL!$A$2:$L$2</definedName>
    <definedName name="REESTR_ORG_RANGE">REESTR_ORG!$A$2:$S$132</definedName>
    <definedName name="REGION">TEHSHEET!$B$1:$B$86</definedName>
    <definedName name="region_name">Титульный!$G$10</definedName>
    <definedName name="rstOrgId">Титульный!$J$15</definedName>
    <definedName name="SAPBEXrevision" hidden="1">1</definedName>
    <definedName name="SAPBEXsysID" hidden="1">"BW2"</definedName>
    <definedName name="SAPBEXwbID" hidden="1">"479GSPMTNK9HM4ZSIVE5K2SH6"</definedName>
    <definedName name="start_11_1">'Отпуск ЭЭ сет организациями'!$E$18</definedName>
    <definedName name="start_11_2">'Отпуск ЭЭ сет организациями'!$E$21</definedName>
    <definedName name="start_11_3">'Отпуск ЭЭ сет организациями'!$E$25</definedName>
    <definedName name="start_11_4">'Отпуск ЭЭ сет организациями'!$E$44</definedName>
    <definedName name="start_11_5">'Отпуск ЭЭ сет организациями'!$E$62</definedName>
    <definedName name="start_11_6">'Отпуск ЭЭ сет организациями'!$E$65</definedName>
    <definedName name="start_11_7">'Отпуск ЭЭ сет организациями'!$E$69</definedName>
    <definedName name="start_11_8">'Отпуск ЭЭ сет организациями'!$E$88</definedName>
    <definedName name="tit_month">Титульный!$G$13</definedName>
    <definedName name="tit_stat_work_place">Титульный!$G$21</definedName>
    <definedName name="tit_type_report">Титульный!$G$20</definedName>
    <definedName name="type_report">TEHSHEET!$G$2:$G$3</definedName>
    <definedName name="UpdStatus">Инструкция!$AA$1</definedName>
    <definedName name="URL_FORMAT">TEHSHEET!$D$23</definedName>
    <definedName name="version">Инструкция!$B$3</definedName>
    <definedName name="YEAR">TEHSHEET!$E$2:$E$6</definedName>
  </definedNames>
  <calcPr calcId="124519"/>
</workbook>
</file>

<file path=xl/calcChain.xml><?xml version="1.0" encoding="utf-8"?>
<calcChain xmlns="http://schemas.openxmlformats.org/spreadsheetml/2006/main">
  <c r="K99" i="294"/>
  <c r="J99"/>
  <c r="I99"/>
  <c r="K97"/>
  <c r="J97"/>
  <c r="I97"/>
  <c r="K94"/>
  <c r="J94"/>
  <c r="K93"/>
  <c r="J93"/>
  <c r="J91"/>
  <c r="G91" s="1"/>
  <c r="J90"/>
  <c r="G90" s="1"/>
  <c r="J89"/>
  <c r="G89"/>
  <c r="K71"/>
  <c r="K84"/>
  <c r="J84"/>
  <c r="J73"/>
  <c r="I72"/>
  <c r="G73"/>
  <c r="J72"/>
  <c r="G72"/>
  <c r="J71"/>
  <c r="G71" s="1"/>
  <c r="J70"/>
  <c r="G70" s="1"/>
  <c r="J66"/>
  <c r="G66"/>
  <c r="J60"/>
  <c r="K49" l="1"/>
  <c r="J49"/>
  <c r="G47"/>
  <c r="G46"/>
  <c r="G29"/>
  <c r="G45"/>
  <c r="K40"/>
  <c r="J40"/>
  <c r="G28"/>
  <c r="G27"/>
  <c r="G26"/>
  <c r="G22"/>
  <c r="I162" l="1"/>
  <c r="F165"/>
  <c r="F162"/>
  <c r="B3" i="290"/>
  <c r="I158" i="294" l="1"/>
  <c r="I156" s="1"/>
  <c r="J158"/>
  <c r="J156" s="1"/>
  <c r="K158"/>
  <c r="K156" s="1"/>
  <c r="H158"/>
  <c r="H156" s="1"/>
  <c r="I152"/>
  <c r="J152"/>
  <c r="K152"/>
  <c r="H152"/>
  <c r="I142"/>
  <c r="I140" s="1"/>
  <c r="J142"/>
  <c r="J140" s="1"/>
  <c r="K142"/>
  <c r="K140" s="1"/>
  <c r="H142"/>
  <c r="H140" s="1"/>
  <c r="I136"/>
  <c r="J136"/>
  <c r="J134" s="1"/>
  <c r="K136"/>
  <c r="K134" s="1"/>
  <c r="H136"/>
  <c r="H134" s="1"/>
  <c r="I134"/>
  <c r="I130"/>
  <c r="J130"/>
  <c r="K130"/>
  <c r="H130"/>
  <c r="I109"/>
  <c r="J109"/>
  <c r="J107" s="1"/>
  <c r="K109"/>
  <c r="K107" s="1"/>
  <c r="H109"/>
  <c r="H107" s="1"/>
  <c r="I107"/>
  <c r="I100"/>
  <c r="J100"/>
  <c r="K100"/>
  <c r="H100"/>
  <c r="I56"/>
  <c r="J56"/>
  <c r="K56"/>
  <c r="H56"/>
  <c r="B2" i="290"/>
  <c r="K117" i="294" l="1"/>
  <c r="J117"/>
  <c r="I117"/>
  <c r="H117"/>
  <c r="K120"/>
  <c r="J120"/>
  <c r="I120"/>
  <c r="H120"/>
  <c r="K123"/>
  <c r="J123"/>
  <c r="I123"/>
  <c r="H123"/>
  <c r="I149"/>
  <c r="I147" s="1"/>
  <c r="I146" s="1"/>
  <c r="J149"/>
  <c r="J147" s="1"/>
  <c r="J146" s="1"/>
  <c r="K149"/>
  <c r="K147" s="1"/>
  <c r="K146" s="1"/>
  <c r="H149"/>
  <c r="H147" s="1"/>
  <c r="H146" s="1"/>
  <c r="J116" l="1"/>
  <c r="J114" s="1"/>
  <c r="J113" s="1"/>
  <c r="K116"/>
  <c r="K114" s="1"/>
  <c r="K113" s="1"/>
  <c r="H116"/>
  <c r="H114" s="1"/>
  <c r="H113" s="1"/>
  <c r="I116"/>
  <c r="I114" s="1"/>
  <c r="I113" s="1"/>
  <c r="G5" i="242"/>
  <c r="K87" i="294"/>
  <c r="K81" s="1"/>
  <c r="J87"/>
  <c r="J81" s="1"/>
  <c r="I87"/>
  <c r="I81" s="1"/>
  <c r="H87"/>
  <c r="H81" s="1"/>
  <c r="K68"/>
  <c r="J68"/>
  <c r="I68"/>
  <c r="H68"/>
  <c r="K64"/>
  <c r="J64"/>
  <c r="I64"/>
  <c r="H64"/>
  <c r="K61"/>
  <c r="J61"/>
  <c r="J59" s="1"/>
  <c r="I61"/>
  <c r="I59" s="1"/>
  <c r="H61"/>
  <c r="H59" s="1"/>
  <c r="K43"/>
  <c r="K37" s="1"/>
  <c r="J43"/>
  <c r="J37" s="1"/>
  <c r="I43"/>
  <c r="I37" s="1"/>
  <c r="H43"/>
  <c r="H37" s="1"/>
  <c r="K24"/>
  <c r="J24"/>
  <c r="I24"/>
  <c r="H24"/>
  <c r="K20"/>
  <c r="J20"/>
  <c r="I20"/>
  <c r="H20"/>
  <c r="I17"/>
  <c r="J17"/>
  <c r="J15" s="1"/>
  <c r="K17"/>
  <c r="H17"/>
  <c r="H15" s="1"/>
  <c r="K59" l="1"/>
  <c r="I15"/>
  <c r="K15"/>
  <c r="K75"/>
  <c r="J75"/>
  <c r="I75"/>
  <c r="H75"/>
  <c r="K31"/>
  <c r="J31"/>
  <c r="I31"/>
  <c r="H31"/>
  <c r="I101" l="1"/>
  <c r="J101"/>
  <c r="K101"/>
  <c r="H101"/>
  <c r="I57"/>
  <c r="J57"/>
  <c r="K57"/>
  <c r="H57"/>
  <c r="G148" l="1"/>
  <c r="G149"/>
  <c r="G150"/>
  <c r="G151"/>
  <c r="G152"/>
  <c r="G153"/>
  <c r="G154"/>
  <c r="G155"/>
  <c r="G156"/>
  <c r="G157"/>
  <c r="G158"/>
  <c r="G144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99" l="1"/>
  <c r="G100"/>
  <c r="G82"/>
  <c r="G83"/>
  <c r="G84"/>
  <c r="G85"/>
  <c r="G86"/>
  <c r="G87"/>
  <c r="G80"/>
  <c r="G64"/>
  <c r="G68"/>
  <c r="G20"/>
  <c r="G24"/>
  <c r="G36"/>
  <c r="G37"/>
  <c r="G38"/>
  <c r="G39"/>
  <c r="G40"/>
  <c r="G41"/>
  <c r="G42"/>
  <c r="G43"/>
  <c r="G55"/>
  <c r="G56"/>
  <c r="G15"/>
  <c r="G16"/>
  <c r="G17"/>
  <c r="D25" i="123" l="1"/>
  <c r="B3" i="263" l="1"/>
  <c r="D9" i="291"/>
  <c r="D9" i="294"/>
  <c r="G141"/>
  <c r="G142"/>
  <c r="G143"/>
  <c r="G145"/>
  <c r="G146"/>
  <c r="G147"/>
  <c r="G159"/>
  <c r="G160"/>
  <c r="G140"/>
  <c r="G108"/>
  <c r="G109"/>
  <c r="G110"/>
  <c r="G107"/>
  <c r="G104"/>
  <c r="G105"/>
  <c r="G103"/>
  <c r="G60"/>
  <c r="G61"/>
  <c r="G75"/>
  <c r="G76"/>
  <c r="G77"/>
  <c r="G78"/>
  <c r="G79"/>
  <c r="G81"/>
  <c r="G93"/>
  <c r="G94"/>
  <c r="G95"/>
  <c r="G96"/>
  <c r="G97"/>
  <c r="G98"/>
  <c r="G59"/>
  <c r="G31"/>
  <c r="G32"/>
  <c r="G33"/>
  <c r="G34"/>
  <c r="G35"/>
  <c r="G49"/>
  <c r="G50"/>
  <c r="G51"/>
  <c r="G52"/>
  <c r="G53"/>
  <c r="G54"/>
  <c r="G57" l="1"/>
  <c r="G101"/>
  <c r="G7" i="250"/>
</calcChain>
</file>

<file path=xl/sharedStrings.xml><?xml version="1.0" encoding="utf-8"?>
<sst xmlns="http://schemas.openxmlformats.org/spreadsheetml/2006/main" count="2720" uniqueCount="1422">
  <si>
    <t>О</t>
  </si>
  <si>
    <t>Лог обновления</t>
  </si>
  <si>
    <t>modUpdTemplMain</t>
  </si>
  <si>
    <t>Дата/Время</t>
  </si>
  <si>
    <t>Сообщение</t>
  </si>
  <si>
    <t>Статус</t>
  </si>
  <si>
    <t>Наименование организации</t>
  </si>
  <si>
    <t>Расчетные листы</t>
  </si>
  <si>
    <t>Скрытые листы</t>
  </si>
  <si>
    <t>Инструкция</t>
  </si>
  <si>
    <t>AllSheetsInThisWorkbook</t>
  </si>
  <si>
    <t>REESTR_ORG</t>
  </si>
  <si>
    <t>REESTR_MO</t>
  </si>
  <si>
    <t>TEHSHEET</t>
  </si>
  <si>
    <t>modfrmReestr</t>
  </si>
  <si>
    <t>modReestr</t>
  </si>
  <si>
    <t>МР</t>
  </si>
  <si>
    <t>МО</t>
  </si>
  <si>
    <t>МО_ОКТМО</t>
  </si>
  <si>
    <t>ИМЯ ДИАПАЗОНА</t>
  </si>
  <si>
    <t>Алтайский край</t>
  </si>
  <si>
    <t>Амурская область</t>
  </si>
  <si>
    <t>Архангельская область</t>
  </si>
  <si>
    <t>Астраханская область</t>
  </si>
  <si>
    <t>г.Байконур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</si>
  <si>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</si>
  <si>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</si>
  <si>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</si>
  <si>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</si>
  <si>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</si>
  <si>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</si>
  <si>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</si>
  <si>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</si>
  <si>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</si>
  <si>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</si>
  <si>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</si>
  <si>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</si>
  <si>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</si>
  <si>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</si>
  <si>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</si>
  <si>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</si>
  <si>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</si>
  <si>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</si>
  <si>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</si>
  <si>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</si>
  <si>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</si>
  <si>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</si>
  <si>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</si>
  <si>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</si>
  <si>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</si>
  <si>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</si>
  <si>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</si>
  <si>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</si>
  <si>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</si>
  <si>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</si>
  <si>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</si>
  <si>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</si>
  <si>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</si>
  <si>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</si>
  <si>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</si>
  <si>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</si>
  <si>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</si>
  <si>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</si>
  <si>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</si>
  <si>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</si>
  <si>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</si>
  <si>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</si>
  <si>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</si>
  <si>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</si>
  <si>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</si>
  <si>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</si>
  <si>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</si>
  <si>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</si>
  <si>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</si>
  <si>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</si>
  <si>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</si>
  <si>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</si>
  <si>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</si>
  <si>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</si>
  <si>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</si>
  <si>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</si>
  <si>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</si>
  <si>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</si>
  <si>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</si>
  <si>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</si>
  <si>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</si>
  <si>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</si>
  <si>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</si>
  <si>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</si>
  <si>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</si>
  <si>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</si>
  <si>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</si>
  <si>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</si>
  <si>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</si>
  <si>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</si>
  <si>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</si>
  <si>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</si>
  <si>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</si>
  <si>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</si>
  <si>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г. Москва</t>
  </si>
  <si>
    <t>Московская область</t>
  </si>
  <si>
    <t>г.Санкт-Петербург</t>
  </si>
  <si>
    <t>Забайкальский край</t>
  </si>
  <si>
    <t>Камчатский край</t>
  </si>
  <si>
    <t>ИНН</t>
  </si>
  <si>
    <t>КПП</t>
  </si>
  <si>
    <t>Должность</t>
  </si>
  <si>
    <t>modListProv</t>
  </si>
  <si>
    <t>Вид деятельности</t>
  </si>
  <si>
    <t>RST_ORG_ID</t>
  </si>
  <si>
    <t>ORG_NAME</t>
  </si>
  <si>
    <t>INN_NAME</t>
  </si>
  <si>
    <t>KPP_NAME</t>
  </si>
  <si>
    <t>MR_NAME</t>
  </si>
  <si>
    <t>MO_NAME</t>
  </si>
  <si>
    <t>OKTMO_NAME</t>
  </si>
  <si>
    <t>MONTH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</si>
  <si>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</si>
  <si>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</si>
  <si>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</si>
  <si>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</si>
  <si>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</si>
  <si>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</si>
  <si>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</si>
  <si>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</si>
  <si>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</si>
  <si>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</si>
  <si>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</si>
  <si>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</si>
  <si>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et_union</t>
  </si>
  <si>
    <t>modButton</t>
  </si>
  <si>
    <t>modHyperlink</t>
  </si>
  <si>
    <t>YEAR</t>
  </si>
  <si>
    <t>Муниципальный район</t>
  </si>
  <si>
    <t>Муниципальное образование</t>
  </si>
  <si>
    <t>ОКТМО</t>
  </si>
  <si>
    <t>Адрес организации</t>
  </si>
  <si>
    <t>Юридический адрес:</t>
  </si>
  <si>
    <t>Почтовый адрес:</t>
  </si>
  <si>
    <t>Руководитель</t>
  </si>
  <si>
    <t>Главный бухгалтер</t>
  </si>
  <si>
    <t>Должностное лицо, ответственное за составление формы</t>
  </si>
  <si>
    <t>Субъект РФ</t>
  </si>
  <si>
    <t>Фамилия, имя, отчество</t>
  </si>
  <si>
    <t>(код) номер телефона</t>
  </si>
  <si>
    <t>e-mail</t>
  </si>
  <si>
    <t>Дистрибутивы:</t>
  </si>
  <si>
    <t>VDET_NAME</t>
  </si>
  <si>
    <t>Результат проверки</t>
  </si>
  <si>
    <t>Ссылка</t>
  </si>
  <si>
    <t>Причина</t>
  </si>
  <si>
    <t>Титульный</t>
  </si>
  <si>
    <t>Проверка</t>
  </si>
  <si>
    <t>mod_01</t>
  </si>
  <si>
    <t>Указания по заполнению формы федерального статистического наблюдения</t>
  </si>
  <si>
    <t>Коды по ОКЕИ: 1000 киловатт-часов – 246, мегаватт – 215, тысяча рублей – 384</t>
  </si>
  <si>
    <t>Код строки</t>
  </si>
  <si>
    <t>ВН</t>
  </si>
  <si>
    <t>СН1</t>
  </si>
  <si>
    <t>СН2</t>
  </si>
  <si>
    <t>НН</t>
  </si>
  <si>
    <t>Год</t>
  </si>
  <si>
    <t>Месяц</t>
  </si>
  <si>
    <t>год</t>
  </si>
  <si>
    <t>Отчетный период</t>
  </si>
  <si>
    <t xml:space="preserve"> (требуется обновление)</t>
  </si>
  <si>
    <t>A</t>
  </si>
  <si>
    <t xml:space="preserve"> - предназначенные для заполнения</t>
  </si>
  <si>
    <t xml:space="preserve"> - с формулами и константами</t>
  </si>
  <si>
    <t xml:space="preserve"> - незаполняемые поля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</si>
  <si>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</si>
  <si>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</si>
  <si>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</si>
  <si>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</si>
  <si>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</si>
  <si>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Комментарии</t>
  </si>
  <si>
    <t>№ п/п</t>
  </si>
  <si>
    <t>Комментарий</t>
  </si>
  <si>
    <t>Добавить комментарий</t>
  </si>
  <si>
    <t>et_com</t>
  </si>
  <si>
    <t xml:space="preserve"> - обязательные для заполнения поля</t>
  </si>
  <si>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</si>
  <si>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</si>
  <si>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</si>
  <si>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</si>
  <si>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</si>
  <si>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</si>
  <si>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</si>
  <si>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</si>
  <si>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</si>
  <si>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</si>
  <si>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</si>
  <si>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</si>
  <si>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Наименование показателя</t>
  </si>
  <si>
    <t>Всего</t>
  </si>
  <si>
    <t>В том числе по уровню напряжения</t>
  </si>
  <si>
    <t>Поступление в сеть из других уровней напряжения (трансформация)</t>
  </si>
  <si>
    <t xml:space="preserve">НН 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</si>
  <si>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</si>
  <si>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</si>
  <si>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</si>
  <si>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</si>
  <si>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</si>
  <si>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Заявленная мощность</t>
  </si>
  <si>
    <t>Максимальная мощность</t>
  </si>
  <si>
    <t>Резервируемая мощность</t>
  </si>
  <si>
    <t>по одноставочному тарифу</t>
  </si>
  <si>
    <t>мощность</t>
  </si>
  <si>
    <t>компенсация потерь</t>
  </si>
  <si>
    <t>Отпуск ЭЭ сет организациями</t>
  </si>
  <si>
    <t>Statistic</t>
  </si>
  <si>
    <t>mod_11</t>
  </si>
  <si>
    <t>modComm</t>
  </si>
  <si>
    <t>(Ф.И.О.)</t>
  </si>
  <si>
    <t>(подпись)</t>
  </si>
  <si>
    <t>(должность)</t>
  </si>
  <si>
    <t>«____» _________20__ год</t>
  </si>
  <si>
    <t>(номер контактного телефона)</t>
  </si>
  <si>
    <t>(дата составления документа)</t>
  </si>
  <si>
    <t>Срок предоставления отчета истек</t>
  </si>
  <si>
    <t>Ссылка на обосновывающие материалы</t>
  </si>
  <si>
    <t>Обратиться за помощью</t>
  </si>
  <si>
    <t>Отчётные формы:</t>
  </si>
  <si>
    <t>Перейти</t>
  </si>
  <si>
    <t>Консультации:</t>
  </si>
  <si>
    <t>Республика Крым</t>
  </si>
  <si>
    <t>г.Севастополь</t>
  </si>
  <si>
    <t>DaNet</t>
  </si>
  <si>
    <t>Да</t>
  </si>
  <si>
    <t>Нет</t>
  </si>
  <si>
    <t>Перейти к разделу</t>
  </si>
  <si>
    <t>Контакты специалистов ЦА ФАС России:</t>
  </si>
  <si>
    <t>ФИО:</t>
  </si>
  <si>
    <t>E-mail:</t>
  </si>
  <si>
    <t>modInstruction</t>
  </si>
  <si>
    <t>modHTTP</t>
  </si>
  <si>
    <t>modfrmRegion</t>
  </si>
  <si>
    <t>modfrmCheckUpdates</t>
  </si>
  <si>
    <t>Максим Николаевич Пальянов</t>
  </si>
  <si>
    <t>palyanovmn@fas.gov.ru</t>
  </si>
  <si>
    <t>06.09.2018 19:26:20</t>
  </si>
  <si>
    <t>14.0</t>
  </si>
  <si>
    <t>Windows (32-bit) NT 6.01</t>
  </si>
  <si>
    <t>Тип отчета</t>
  </si>
  <si>
    <t>В целом по организации</t>
  </si>
  <si>
    <t>Наименование обособленного подразделения</t>
  </si>
  <si>
    <t>ОКПО</t>
  </si>
  <si>
    <t>ОКАТО</t>
  </si>
  <si>
    <t>Максимальный интервал представления отчёта за прошедшие периоды (дней)</t>
  </si>
  <si>
    <t>90</t>
  </si>
  <si>
    <t>type_report</t>
  </si>
  <si>
    <t>По обособленному подразделению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</si>
  <si>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</si>
  <si>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</si>
  <si>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Общие указания по заполнению:</t>
  </si>
  <si>
    <t>Если срок предоставления отчета истек, необходимо загрузить в систему пояснительную записку и указать ссылку на нее на листе "Титульный" в поле "Ссылка на обосновывающие материалы"</t>
  </si>
  <si>
    <t>Обосновывающие материалы необходимо загружать с помощью "ЕИАС Мониторинг":</t>
  </si>
  <si>
    <t>Руководство по загрузке документов</t>
  </si>
  <si>
    <t>Пример пояснительной записки:</t>
  </si>
  <si>
    <t>Пояснительная записка</t>
  </si>
  <si>
    <t>11.09.2018 18:16:52</t>
  </si>
  <si>
    <t>URL_FORMAT</t>
  </si>
  <si>
    <t>https://portal.eias.ru/Portal/DownloadPage.aspx?type=12&amp;guid=????????-????-????-????-????????????</t>
  </si>
  <si>
    <t>MSG_URL</t>
  </si>
  <si>
    <t>11.09.2018 20:57:11</t>
  </si>
  <si>
    <t>I. Электроэнергия (тыс. кВт ч)</t>
  </si>
  <si>
    <t>II. Мощность (МВт)</t>
  </si>
  <si>
    <t>III. Мощность (МВт)</t>
  </si>
  <si>
    <t>V. Стоимость услуг (тыс. руб.)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</si>
  <si>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</si>
  <si>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</si>
  <si>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</si>
  <si>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</si>
  <si>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</si>
  <si>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IV. Фактический полезный отпуск конечным потребителям (тыс. кВт ч; МВт)</t>
  </si>
  <si>
    <t>из сетей ПАО "ФСК ЕЭС"</t>
  </si>
  <si>
    <t>230</t>
  </si>
  <si>
    <t>430</t>
  </si>
  <si>
    <t>630</t>
  </si>
  <si>
    <t>640</t>
  </si>
  <si>
    <t>650</t>
  </si>
  <si>
    <t>660</t>
  </si>
  <si>
    <t>670</t>
  </si>
  <si>
    <t>680</t>
  </si>
  <si>
    <t>690</t>
  </si>
  <si>
    <t>700</t>
  </si>
  <si>
    <t>потребителям ГП, ЭСО, ЭСК, в том числе:</t>
  </si>
  <si>
    <t>прочим потребителям</t>
  </si>
  <si>
    <t>710</t>
  </si>
  <si>
    <t>720</t>
  </si>
  <si>
    <t>730</t>
  </si>
  <si>
    <t>740</t>
  </si>
  <si>
    <t>750</t>
  </si>
  <si>
    <t>950</t>
  </si>
  <si>
    <t>960</t>
  </si>
  <si>
    <t>970</t>
  </si>
  <si>
    <t>980</t>
  </si>
  <si>
    <t>990</t>
  </si>
  <si>
    <t>относимые на собственное потребление</t>
  </si>
  <si>
    <t>1000</t>
  </si>
  <si>
    <t>1010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</si>
  <si>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</si>
  <si>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</si>
  <si>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1030</t>
  </si>
  <si>
    <t>1040</t>
  </si>
  <si>
    <t>1050</t>
  </si>
  <si>
    <t>1060</t>
  </si>
  <si>
    <t>1260</t>
  </si>
  <si>
    <t>1460</t>
  </si>
  <si>
    <t>1660</t>
  </si>
  <si>
    <t>1670</t>
  </si>
  <si>
    <t>1680</t>
  </si>
  <si>
    <t>1690</t>
  </si>
  <si>
    <t>1700</t>
  </si>
  <si>
    <t>1710</t>
  </si>
  <si>
    <t>1720</t>
  </si>
  <si>
    <t>1730</t>
  </si>
  <si>
    <t>1740</t>
  </si>
  <si>
    <t>1750</t>
  </si>
  <si>
    <t>1760</t>
  </si>
  <si>
    <t>1770</t>
  </si>
  <si>
    <t>1780</t>
  </si>
  <si>
    <t>1980</t>
  </si>
  <si>
    <t>1990</t>
  </si>
  <si>
    <t>2000</t>
  </si>
  <si>
    <t>2010</t>
  </si>
  <si>
    <t>2020</t>
  </si>
  <si>
    <t>2030</t>
  </si>
  <si>
    <t>2040</t>
  </si>
  <si>
    <t>2050</t>
  </si>
  <si>
    <t>2060</t>
  </si>
  <si>
    <t>2070</t>
  </si>
  <si>
    <t>2080</t>
  </si>
  <si>
    <t>2090</t>
  </si>
  <si>
    <t>2100</t>
  </si>
  <si>
    <t>2110</t>
  </si>
  <si>
    <t>2120</t>
  </si>
  <si>
    <t>мощность (МВт)</t>
  </si>
  <si>
    <t>2130</t>
  </si>
  <si>
    <t>2140</t>
  </si>
  <si>
    <t>2150</t>
  </si>
  <si>
    <t>12.09.2018 09:35:26</t>
  </si>
  <si>
    <t>2160</t>
  </si>
  <si>
    <t>2170</t>
  </si>
  <si>
    <t>по одноставочному тарифу:</t>
  </si>
  <si>
    <t>2180</t>
  </si>
  <si>
    <t>2190</t>
  </si>
  <si>
    <t>2200</t>
  </si>
  <si>
    <t>в пределах социальной нормы потребления</t>
  </si>
  <si>
    <t>2210</t>
  </si>
  <si>
    <t>сверх социальной нормы потребления</t>
  </si>
  <si>
    <t>2220</t>
  </si>
  <si>
    <t>2230</t>
  </si>
  <si>
    <t>2240</t>
  </si>
  <si>
    <t>2250</t>
  </si>
  <si>
    <t>2260</t>
  </si>
  <si>
    <t>2270</t>
  </si>
  <si>
    <t>2280</t>
  </si>
  <si>
    <t>Садоводческим, огородническим или дачным некоммерческим объединениям граждан</t>
  </si>
  <si>
    <t>2290</t>
  </si>
  <si>
    <t>Религиозным организациям</t>
  </si>
  <si>
    <t>2300</t>
  </si>
  <si>
    <t>2310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</si>
  <si>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</si>
  <si>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</si>
  <si>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2330</t>
  </si>
  <si>
    <t>2340</t>
  </si>
  <si>
    <t>2350</t>
  </si>
  <si>
    <t>2360</t>
  </si>
  <si>
    <t>2370</t>
  </si>
  <si>
    <t>2380</t>
  </si>
  <si>
    <t>2390</t>
  </si>
  <si>
    <t>2400</t>
  </si>
  <si>
    <t>2410</t>
  </si>
  <si>
    <t>2420</t>
  </si>
  <si>
    <t>2430</t>
  </si>
  <si>
    <t>2440</t>
  </si>
  <si>
    <t>2450</t>
  </si>
  <si>
    <t>2460</t>
  </si>
  <si>
    <t>2470</t>
  </si>
  <si>
    <t>2480</t>
  </si>
  <si>
    <t>2490</t>
  </si>
  <si>
    <t>2500</t>
  </si>
  <si>
    <t>2510</t>
  </si>
  <si>
    <t>2520</t>
  </si>
  <si>
    <t xml:space="preserve">сверх социальной нормы потребления </t>
  </si>
  <si>
    <t>2530</t>
  </si>
  <si>
    <t>2540</t>
  </si>
  <si>
    <t>2550</t>
  </si>
  <si>
    <t>2560</t>
  </si>
  <si>
    <t>2570</t>
  </si>
  <si>
    <t>2580</t>
  </si>
  <si>
    <t>2590</t>
  </si>
  <si>
    <t>2600</t>
  </si>
  <si>
    <t>920</t>
  </si>
  <si>
    <t>910</t>
  </si>
  <si>
    <t>2610</t>
  </si>
  <si>
    <t>2620</t>
  </si>
  <si>
    <t>12.09.2018 10:24:58</t>
  </si>
  <si>
    <t>Добавить организацию</t>
  </si>
  <si>
    <t>et_org</t>
  </si>
  <si>
    <t>30</t>
  </si>
  <si>
    <t>12.09.2018 16:27:05</t>
  </si>
  <si>
    <t>Котлодержатель</t>
  </si>
  <si>
    <t>Плательщик НДС</t>
  </si>
  <si>
    <t>13.09.2018 15:09:23</t>
  </si>
  <si>
    <t>REESTR_FIL</t>
  </si>
  <si>
    <t>REESTR_EGRUL</t>
  </si>
  <si>
    <t>modfrmFindEGRUL</t>
  </si>
  <si>
    <t>modClassifierValidate</t>
  </si>
  <si>
    <t>13.09.2018 16:04:22</t>
  </si>
  <si>
    <t>13.09.2018 16:05:18</t>
  </si>
  <si>
    <t>13.09.2018 19:14:38</t>
  </si>
  <si>
    <t>14.09.2018 11:13:01</t>
  </si>
  <si>
    <t>14.09.2018 11:18:37</t>
  </si>
  <si>
    <t>Игорь Владиславович Бедрин</t>
  </si>
  <si>
    <t>bedrin@fas.gov.ru</t>
  </si>
  <si>
    <t>17.09.2018 21:09:54</t>
  </si>
  <si>
    <t>18.09.2018 10:38:31</t>
  </si>
  <si>
    <t>18.09.2018 12:43:39</t>
  </si>
  <si>
    <t>18.09.2018 12:47:52</t>
  </si>
  <si>
    <t>18.09.2018 12:54:00</t>
  </si>
  <si>
    <t>18.09.2018 12:57:51</t>
  </si>
  <si>
    <t>18.09.2018 13:09:47</t>
  </si>
  <si>
    <t>18.09.2018 13:11:28</t>
  </si>
  <si>
    <t>18.09.2018 13:28:28</t>
  </si>
  <si>
    <t>18.09.2018 15:52:57</t>
  </si>
  <si>
    <t>18.09.2018 17:01:38</t>
  </si>
  <si>
    <t>18.09.2018 18:14:48</t>
  </si>
  <si>
    <t xml:space="preserve"> - с выбором значений по двойному клику</t>
  </si>
  <si>
    <t>19.09.2018 16:09:09</t>
  </si>
  <si>
    <t>Сведения об отпуске (передаче) электроэнергии распределительными сетевыми организациями отдельным категориям потребителей
Приказ Росстата: Об утверждении формы от 05.09.2018 № 543</t>
  </si>
  <si>
    <t>3/17/2012 12:12:41 AM</t>
  </si>
  <si>
    <t>19.09.2018 18:23:43</t>
  </si>
  <si>
    <t>20.09.2018 10:53:47</t>
  </si>
  <si>
    <t>20.09.2018 11:00:09</t>
  </si>
  <si>
    <t>20.09.2018 11:51:55</t>
  </si>
  <si>
    <t>20.09.2018 12:24:20</t>
  </si>
  <si>
    <t>20.09.2018 15:06:45</t>
  </si>
  <si>
    <t>20.09.2018 15:26:56</t>
  </si>
  <si>
    <t>21.09.2018 13:25:15</t>
  </si>
  <si>
    <t>1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</si>
  <si>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</si>
  <si>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</si>
  <si>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</si>
  <si>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</si>
  <si>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</si>
  <si>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</si>
  <si>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</si>
  <si>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</si>
  <si>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</si>
  <si>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3</t>
  </si>
  <si>
    <t>4</t>
  </si>
  <si>
    <t>4.1</t>
  </si>
  <si>
    <t>4.2</t>
  </si>
  <si>
    <t>4.3</t>
  </si>
  <si>
    <t>4.4</t>
  </si>
  <si>
    <t>5</t>
  </si>
  <si>
    <t>6</t>
  </si>
  <si>
    <t>7</t>
  </si>
  <si>
    <t>8</t>
  </si>
  <si>
    <t>8.1</t>
  </si>
  <si>
    <t>10</t>
  </si>
  <si>
    <t>11</t>
  </si>
  <si>
    <t>12</t>
  </si>
  <si>
    <t>12.1</t>
  </si>
  <si>
    <t>12.2</t>
  </si>
  <si>
    <t>12.3</t>
  </si>
  <si>
    <t>12.4</t>
  </si>
  <si>
    <t>13</t>
  </si>
  <si>
    <t>13.1</t>
  </si>
  <si>
    <t>13.2</t>
  </si>
  <si>
    <t>13.3</t>
  </si>
  <si>
    <t>13.4</t>
  </si>
  <si>
    <t>14</t>
  </si>
  <si>
    <t>15</t>
  </si>
  <si>
    <t>15.1</t>
  </si>
  <si>
    <t>15.2</t>
  </si>
  <si>
    <t>15.3</t>
  </si>
  <si>
    <t>15.4</t>
  </si>
  <si>
    <t>16</t>
  </si>
  <si>
    <t>17</t>
  </si>
  <si>
    <t>18</t>
  </si>
  <si>
    <t>19</t>
  </si>
  <si>
    <t>19.1</t>
  </si>
  <si>
    <t>20</t>
  </si>
  <si>
    <t>21</t>
  </si>
  <si>
    <t>22</t>
  </si>
  <si>
    <t>Нормативные потери (объемы потерь учтенные в сводном прогнозном балансе)</t>
  </si>
  <si>
    <t>23</t>
  </si>
  <si>
    <t>24</t>
  </si>
  <si>
    <t>25</t>
  </si>
  <si>
    <t>26</t>
  </si>
  <si>
    <t>26.1</t>
  </si>
  <si>
    <t>26.2</t>
  </si>
  <si>
    <t>26.2.1</t>
  </si>
  <si>
    <t>26.2.1.1</t>
  </si>
  <si>
    <t>26.2.2</t>
  </si>
  <si>
    <t>27</t>
  </si>
  <si>
    <t>27.1</t>
  </si>
  <si>
    <t>27.1.1</t>
  </si>
  <si>
    <t>27.1.2</t>
  </si>
  <si>
    <t>27.1.2.1</t>
  </si>
  <si>
    <t>27.1.2.2</t>
  </si>
  <si>
    <t>27.1.2.1.1</t>
  </si>
  <si>
    <t>27.1.2.1.2</t>
  </si>
  <si>
    <t>27.1.2.2.1</t>
  </si>
  <si>
    <t>27.1.2.2.2</t>
  </si>
  <si>
    <t>27.1.2.3</t>
  </si>
  <si>
    <t>27.1.2.3.1</t>
  </si>
  <si>
    <t>27.1.2.3.2</t>
  </si>
  <si>
    <t>27.1.2.4</t>
  </si>
  <si>
    <t>27.1.2.5</t>
  </si>
  <si>
    <t>27.1.2.6</t>
  </si>
  <si>
    <t>27.1.2.7</t>
  </si>
  <si>
    <t>27.2</t>
  </si>
  <si>
    <t>27.2.1</t>
  </si>
  <si>
    <t>27.2.1.1</t>
  </si>
  <si>
    <t>27.2.2</t>
  </si>
  <si>
    <t>28</t>
  </si>
  <si>
    <t>28.1</t>
  </si>
  <si>
    <t>28.2</t>
  </si>
  <si>
    <t>28.2.1</t>
  </si>
  <si>
    <t>28.2.2</t>
  </si>
  <si>
    <t>29</t>
  </si>
  <si>
    <t>29.1</t>
  </si>
  <si>
    <t>29.2</t>
  </si>
  <si>
    <t>29.2.1</t>
  </si>
  <si>
    <t>29.2.1.1</t>
  </si>
  <si>
    <t>29.2.2</t>
  </si>
  <si>
    <t>30.1</t>
  </si>
  <si>
    <t>30.1.1</t>
  </si>
  <si>
    <t>30.1.2</t>
  </si>
  <si>
    <t>30.1.2.1</t>
  </si>
  <si>
    <t>30.1.2.2</t>
  </si>
  <si>
    <t>30.2</t>
  </si>
  <si>
    <t>30.2.1</t>
  </si>
  <si>
    <t>30.2.1.1</t>
  </si>
  <si>
    <t>30.2.2</t>
  </si>
  <si>
    <t>31</t>
  </si>
  <si>
    <t>31.1</t>
  </si>
  <si>
    <t>31.2</t>
  </si>
  <si>
    <t>31.2.1</t>
  </si>
  <si>
    <t>31.2.2</t>
  </si>
  <si>
    <t>Общий объем потерь (фактические объемы), в том числе:</t>
  </si>
  <si>
    <t>относимые на собственное потребление (фактическое значение)</t>
  </si>
  <si>
    <t>9</t>
  </si>
  <si>
    <t>потребителям, опосредованно подключенным к шинам генераторов</t>
  </si>
  <si>
    <t>населению и приравненным к нему категориям</t>
  </si>
  <si>
    <t>компенсация потерь (тыс. кВт ч)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</si>
  <si>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</si>
  <si>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1.2.0</t>
  </si>
  <si>
    <t>1.3.0</t>
  </si>
  <si>
    <t>1.4.0</t>
  </si>
  <si>
    <t>12.2.0</t>
  </si>
  <si>
    <t>12.3.0</t>
  </si>
  <si>
    <t>12.4.0</t>
  </si>
  <si>
    <t>4.1.1</t>
  </si>
  <si>
    <t>4.2.1</t>
  </si>
  <si>
    <t>4.2.1.1</t>
  </si>
  <si>
    <t>15.1.1</t>
  </si>
  <si>
    <t>15.2.1</t>
  </si>
  <si>
    <t>15.2.1.1</t>
  </si>
  <si>
    <t>21.09.2018 15:22:58</t>
  </si>
  <si>
    <t>21.09.2018 15:42:42</t>
  </si>
  <si>
    <t>21.09.2018 16:03:56</t>
  </si>
  <si>
    <t>21.09.2018 20:18:40</t>
  </si>
  <si>
    <t>4.3.0</t>
  </si>
  <si>
    <t>15.3.0</t>
  </si>
  <si>
    <t>Поступление в сеть из других организаций:</t>
  </si>
  <si>
    <t>от генерирующих компаний и блок-станций:</t>
  </si>
  <si>
    <t>от несетевых организаций:</t>
  </si>
  <si>
    <t>от смежных сетевых организаций:</t>
  </si>
  <si>
    <t>Отпуск из сети:</t>
  </si>
  <si>
    <t>прямым прочим потребителям по договорам оказания услуг по передаче электрической энергии, в том числе:</t>
  </si>
  <si>
    <t>прочим потребителям, в том числе:</t>
  </si>
  <si>
    <t>смежным сетевым организациям:</t>
  </si>
  <si>
    <t>Полезный отпуск конечным потребителям (тыс. кВт ч):</t>
  </si>
  <si>
    <t>по двухставочному тарифу:</t>
  </si>
  <si>
    <t>мощность (МВт), в том числе:</t>
  </si>
  <si>
    <t>опосредованно подключенным к шинам генераторов (МВт)</t>
  </si>
  <si>
    <t>Полезный отпуск потребителям ГП, ЭСО (тыс. кВт ч):</t>
  </si>
  <si>
    <t>населению и приравненным к нему категориям потребителей: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</si>
  <si>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</si>
  <si>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</si>
  <si>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Населению, проживающему в сельских населенных пунктах и приравненным к нему потребителям:</t>
  </si>
  <si>
    <t>по двухставочному тарифу (прочие потребители):</t>
  </si>
  <si>
    <t xml:space="preserve"> опосредованно подключенным к шинам генераторов (МВт)</t>
  </si>
  <si>
    <t>Оплачиваемый сетевыми организациями объем оказанных услуг по индивидуальному тарифу:</t>
  </si>
  <si>
    <t>Стоимость услуг, оплачиваемая потребителями (конечными потребителями по прямым договорам и ТСО):</t>
  </si>
  <si>
    <t>мощность, в том числе:</t>
  </si>
  <si>
    <t>опосредованно потребителям с шин генераторов</t>
  </si>
  <si>
    <t>Стоимость услуг, оплачиваемая ГП, ЭСО:</t>
  </si>
  <si>
    <t>Стоимость услуг, оплачиваемых сетевыми организациями по индивидуальному тарифу:</t>
  </si>
  <si>
    <t>22.09.2018 17:11:07</t>
  </si>
  <si>
    <t>23.09.2018 20:21:15</t>
  </si>
  <si>
    <t>24.09.2018 14:40:14</t>
  </si>
  <si>
    <t>25.09.2018 14:58:01</t>
  </si>
  <si>
    <t>25.09.2018 19:01:11</t>
  </si>
  <si>
    <t>03.10.2018 12:23:00</t>
  </si>
  <si>
    <t>Проверка доступных обновлений...</t>
  </si>
  <si>
    <t>Информация</t>
  </si>
  <si>
    <t>14.01.2021 08:43:07</t>
  </si>
  <si>
    <t>16.0</t>
  </si>
  <si>
    <t>Нет доступных обновлений для отчёта с кодом 46EP.STX!</t>
  </si>
  <si>
    <t>Александровский муниципальный район</t>
  </si>
  <si>
    <t>17605000</t>
  </si>
  <si>
    <t>муниципальный район</t>
  </si>
  <si>
    <t>Андреевское</t>
  </si>
  <si>
    <t>17605404</t>
  </si>
  <si>
    <t>сельское поселение</t>
  </si>
  <si>
    <t>Город Александров</t>
  </si>
  <si>
    <t>17605101</t>
  </si>
  <si>
    <t>городское поселение, в состав которого входит город</t>
  </si>
  <si>
    <t>Каринское</t>
  </si>
  <si>
    <t>17605444</t>
  </si>
  <si>
    <t>Краснопламенское</t>
  </si>
  <si>
    <t>17605448</t>
  </si>
  <si>
    <t>Следневское</t>
  </si>
  <si>
    <t>17605468</t>
  </si>
  <si>
    <t>город Карабаново</t>
  </si>
  <si>
    <t>17605105</t>
  </si>
  <si>
    <t>город Струнино</t>
  </si>
  <si>
    <t>17605108</t>
  </si>
  <si>
    <t>поселок Балакирево</t>
  </si>
  <si>
    <t>17605152</t>
  </si>
  <si>
    <t>городское поселение, в состав которого входит поселок</t>
  </si>
  <si>
    <t>Вязниковский муниципальный район</t>
  </si>
  <si>
    <t>17610000</t>
  </si>
  <si>
    <t>Город Вязники</t>
  </si>
  <si>
    <t>17610101</t>
  </si>
  <si>
    <t>Октябрьское</t>
  </si>
  <si>
    <t>17610445</t>
  </si>
  <si>
    <t>Паустовское</t>
  </si>
  <si>
    <t>17610444</t>
  </si>
  <si>
    <t>Сарыевское</t>
  </si>
  <si>
    <t>17610448</t>
  </si>
  <si>
    <t>Степанцевское</t>
  </si>
  <si>
    <t>17610460</t>
  </si>
  <si>
    <t>поселок Мстера</t>
  </si>
  <si>
    <t>17610160</t>
  </si>
  <si>
    <t>поселок Никологоры</t>
  </si>
  <si>
    <t>17610165</t>
  </si>
  <si>
    <t>Город Владимир</t>
  </si>
  <si>
    <t>17701000</t>
  </si>
  <si>
    <t>городской округ</t>
  </si>
  <si>
    <t>Город Гусь-Хрустальный</t>
  </si>
  <si>
    <t>17720000</t>
  </si>
  <si>
    <t>Город Ковров</t>
  </si>
  <si>
    <t>17725000</t>
  </si>
  <si>
    <t>Гороховецкий муниципальный район</t>
  </si>
  <si>
    <t>17615000</t>
  </si>
  <si>
    <t>Город Гороховец</t>
  </si>
  <si>
    <t>17615101</t>
  </si>
  <si>
    <t>Денисовское</t>
  </si>
  <si>
    <t>17615412</t>
  </si>
  <si>
    <t>Куприяновское</t>
  </si>
  <si>
    <t>17615420</t>
  </si>
  <si>
    <t>Фоминское</t>
  </si>
  <si>
    <t>17615436</t>
  </si>
  <si>
    <t>Гусь-Хрустальный муниципальный район</t>
  </si>
  <si>
    <t>17620000</t>
  </si>
  <si>
    <t>Город Курлово</t>
  </si>
  <si>
    <t>17620115</t>
  </si>
  <si>
    <t>Григорьевское</t>
  </si>
  <si>
    <t>17620428</t>
  </si>
  <si>
    <t>Демидовское</t>
  </si>
  <si>
    <t>17620430</t>
  </si>
  <si>
    <t>Краснооктябрьское сельское поселение</t>
  </si>
  <si>
    <t>17620444</t>
  </si>
  <si>
    <t>Купреевское сельское поселение</t>
  </si>
  <si>
    <t>17620452</t>
  </si>
  <si>
    <t>Уляхинское сельское поселение</t>
  </si>
  <si>
    <t>17620488</t>
  </si>
  <si>
    <t>поселок Анопино</t>
  </si>
  <si>
    <t>17620420</t>
  </si>
  <si>
    <t>поселок Великодворский</t>
  </si>
  <si>
    <t>17620426</t>
  </si>
  <si>
    <t>поселок Добрятино</t>
  </si>
  <si>
    <t>17620434</t>
  </si>
  <si>
    <t>поселок Золотково</t>
  </si>
  <si>
    <t>17620435</t>
  </si>
  <si>
    <t>поселок Иванищи</t>
  </si>
  <si>
    <t>17620438</t>
  </si>
  <si>
    <t>поселок Красное Эхо</t>
  </si>
  <si>
    <t>17620442</t>
  </si>
  <si>
    <t>поселок Мезиновский</t>
  </si>
  <si>
    <t>17620458</t>
  </si>
  <si>
    <t>поселок Уршельский</t>
  </si>
  <si>
    <t>17620490</t>
  </si>
  <si>
    <t>ЗАТО город Радужный</t>
  </si>
  <si>
    <t>17737000</t>
  </si>
  <si>
    <t>Камешковский муниципальный район</t>
  </si>
  <si>
    <t>17625000</t>
  </si>
  <si>
    <t>Брызгаловское</t>
  </si>
  <si>
    <t>17625404</t>
  </si>
  <si>
    <t>Вахромеевское</t>
  </si>
  <si>
    <t>17625408</t>
  </si>
  <si>
    <t>Второвское</t>
  </si>
  <si>
    <t>17625412</t>
  </si>
  <si>
    <t>Город Камешково</t>
  </si>
  <si>
    <t>17625101</t>
  </si>
  <si>
    <t>Пенкинское</t>
  </si>
  <si>
    <t>17625424</t>
  </si>
  <si>
    <t>Сергеихинское</t>
  </si>
  <si>
    <t>17625428</t>
  </si>
  <si>
    <t>Киржачский муниципальный район</t>
  </si>
  <si>
    <t>17630000</t>
  </si>
  <si>
    <t>Горкинское</t>
  </si>
  <si>
    <t>17630408</t>
  </si>
  <si>
    <t>Город Киржач</t>
  </si>
  <si>
    <t>17630101</t>
  </si>
  <si>
    <t>Кипревское</t>
  </si>
  <si>
    <t>17630420</t>
  </si>
  <si>
    <t>Першинское</t>
  </si>
  <si>
    <t>17630426</t>
  </si>
  <si>
    <t>Филипповское</t>
  </si>
  <si>
    <t>17630436</t>
  </si>
  <si>
    <t>Ковровский муниципальный район</t>
  </si>
  <si>
    <t>17635000</t>
  </si>
  <si>
    <t>Ивановское</t>
  </si>
  <si>
    <t>17635408</t>
  </si>
  <si>
    <t>Клязьминское</t>
  </si>
  <si>
    <t>17635412</t>
  </si>
  <si>
    <t>Малыгинское</t>
  </si>
  <si>
    <t>17635415</t>
  </si>
  <si>
    <t>Новосельское</t>
  </si>
  <si>
    <t>17635420</t>
  </si>
  <si>
    <t>Поселок Мелехово</t>
  </si>
  <si>
    <t>17635173</t>
  </si>
  <si>
    <t>Кольчугинский муниципальный район</t>
  </si>
  <si>
    <t>17640000</t>
  </si>
  <si>
    <t>Бавленское</t>
  </si>
  <si>
    <t>17640404</t>
  </si>
  <si>
    <t>Город Кольчугино</t>
  </si>
  <si>
    <t>17640101</t>
  </si>
  <si>
    <t>Есиплевское сельское поселение</t>
  </si>
  <si>
    <t>17640416</t>
  </si>
  <si>
    <t>Ильинское</t>
  </si>
  <si>
    <t>17640424</t>
  </si>
  <si>
    <t>Раздольевское</t>
  </si>
  <si>
    <t>17640442</t>
  </si>
  <si>
    <t>Флорищинское</t>
  </si>
  <si>
    <t>17640444</t>
  </si>
  <si>
    <t>Меленковский муниципальный район</t>
  </si>
  <si>
    <t>17642000</t>
  </si>
  <si>
    <t>Бутылицкое</t>
  </si>
  <si>
    <t>17642412</t>
  </si>
  <si>
    <t>Город Меленки</t>
  </si>
  <si>
    <t>17642101</t>
  </si>
  <si>
    <t>Даниловское</t>
  </si>
  <si>
    <t>17642424</t>
  </si>
  <si>
    <t>Денятинское</t>
  </si>
  <si>
    <t>17642428</t>
  </si>
  <si>
    <t>Дмитриевогорское</t>
  </si>
  <si>
    <t>17642432</t>
  </si>
  <si>
    <t>Илькинское сельское поселение</t>
  </si>
  <si>
    <t>17642440</t>
  </si>
  <si>
    <t>Ляховское</t>
  </si>
  <si>
    <t>17642452</t>
  </si>
  <si>
    <t>Тургеневское</t>
  </si>
  <si>
    <t>17642480</t>
  </si>
  <si>
    <t>Муромский муниципальный район</t>
  </si>
  <si>
    <t>17644000</t>
  </si>
  <si>
    <t>Борисоглебское</t>
  </si>
  <si>
    <t>17644408</t>
  </si>
  <si>
    <t>Ковардицкое</t>
  </si>
  <si>
    <t>17644424</t>
  </si>
  <si>
    <t>Округ Муром</t>
  </si>
  <si>
    <t>17735000</t>
  </si>
  <si>
    <t>Петушинский муниципальный район</t>
  </si>
  <si>
    <t>17646000</t>
  </si>
  <si>
    <t>Город Костерево</t>
  </si>
  <si>
    <t>17646110</t>
  </si>
  <si>
    <t>Нагорное</t>
  </si>
  <si>
    <t>17646448</t>
  </si>
  <si>
    <t>Пекшинское</t>
  </si>
  <si>
    <t>17646454</t>
  </si>
  <si>
    <t>Петушинское</t>
  </si>
  <si>
    <t>17646456</t>
  </si>
  <si>
    <t>город Петушки</t>
  </si>
  <si>
    <t>17646101</t>
  </si>
  <si>
    <t>город Покров</t>
  </si>
  <si>
    <t>17646120</t>
  </si>
  <si>
    <t>поселок Вольгинский</t>
  </si>
  <si>
    <t>17646153</t>
  </si>
  <si>
    <t>поселок Городищи</t>
  </si>
  <si>
    <t>17646157</t>
  </si>
  <si>
    <t>Селивановский муниципальный район</t>
  </si>
  <si>
    <t>17648000</t>
  </si>
  <si>
    <t>Волосатовское</t>
  </si>
  <si>
    <t>17648408</t>
  </si>
  <si>
    <t>Малышевское</t>
  </si>
  <si>
    <t>17648416</t>
  </si>
  <si>
    <t>Новлянское</t>
  </si>
  <si>
    <t>17648424</t>
  </si>
  <si>
    <t>Поселок Красная Горбатка</t>
  </si>
  <si>
    <t>17648151</t>
  </si>
  <si>
    <t>Чертковское</t>
  </si>
  <si>
    <t>17648444</t>
  </si>
  <si>
    <t>Собинский муниципальный район</t>
  </si>
  <si>
    <t>17650000</t>
  </si>
  <si>
    <t>Асерховское</t>
  </si>
  <si>
    <t>17650404</t>
  </si>
  <si>
    <t>Березниковское</t>
  </si>
  <si>
    <t>17650412</t>
  </si>
  <si>
    <t>Воршинское</t>
  </si>
  <si>
    <t>17650420</t>
  </si>
  <si>
    <t>Город Лакинск</t>
  </si>
  <si>
    <t>17650110</t>
  </si>
  <si>
    <t>Колокшанское</t>
  </si>
  <si>
    <t>17650440</t>
  </si>
  <si>
    <t>Копнинское</t>
  </si>
  <si>
    <t>17650444</t>
  </si>
  <si>
    <t>Куриловское</t>
  </si>
  <si>
    <t>17650460</t>
  </si>
  <si>
    <t>Рождественское</t>
  </si>
  <si>
    <t>17650448</t>
  </si>
  <si>
    <t>Толпуховское</t>
  </si>
  <si>
    <t>17650450</t>
  </si>
  <si>
    <t>Черкутинское</t>
  </si>
  <si>
    <t>17650456</t>
  </si>
  <si>
    <t>город Собинка</t>
  </si>
  <si>
    <t>17650101</t>
  </si>
  <si>
    <t>поселок Ставрово</t>
  </si>
  <si>
    <t>17650157</t>
  </si>
  <si>
    <t>Судогодский муниципальный район</t>
  </si>
  <si>
    <t>17652000</t>
  </si>
  <si>
    <t>17652404</t>
  </si>
  <si>
    <t>Вяткинское</t>
  </si>
  <si>
    <t>17652408</t>
  </si>
  <si>
    <t>Головинское</t>
  </si>
  <si>
    <t>17652420</t>
  </si>
  <si>
    <t>Город Судогда</t>
  </si>
  <si>
    <t>17652101</t>
  </si>
  <si>
    <t>Лавровское</t>
  </si>
  <si>
    <t>17652440</t>
  </si>
  <si>
    <t>Мошокское</t>
  </si>
  <si>
    <t>17652432</t>
  </si>
  <si>
    <t>Муромцевское</t>
  </si>
  <si>
    <t>17652434</t>
  </si>
  <si>
    <t>Суздальский муниципальный район</t>
  </si>
  <si>
    <t>17654000</t>
  </si>
  <si>
    <t>Боголюбовское</t>
  </si>
  <si>
    <t>17654403</t>
  </si>
  <si>
    <t>Город Суздаль</t>
  </si>
  <si>
    <t>17654101</t>
  </si>
  <si>
    <t>Новоалександровское</t>
  </si>
  <si>
    <t>17654432</t>
  </si>
  <si>
    <t>Павловское</t>
  </si>
  <si>
    <t>17654436</t>
  </si>
  <si>
    <t>Селецкое</t>
  </si>
  <si>
    <t>17654412</t>
  </si>
  <si>
    <t>Юрьев-Польский муниципальный район</t>
  </si>
  <si>
    <t>17656000</t>
  </si>
  <si>
    <t>Город Юрьев-Польский</t>
  </si>
  <si>
    <t>17656101</t>
  </si>
  <si>
    <t>Красносельское</t>
  </si>
  <si>
    <t>17656416</t>
  </si>
  <si>
    <t>Небыловское</t>
  </si>
  <si>
    <t>17656432</t>
  </si>
  <si>
    <t>Симское</t>
  </si>
  <si>
    <t>17656448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</si>
  <si>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</si>
  <si>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</si>
  <si>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</si>
  <si>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</si>
  <si>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</si>
  <si>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</si>
  <si>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</si>
  <si>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</si>
  <si>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</si>
  <si>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</si>
  <si>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</si>
  <si>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</si>
  <si>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</si>
  <si>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</si>
  <si>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</si>
  <si>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</si>
  <si>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</si>
  <si>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</si>
  <si>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</si>
  <si>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</si>
  <si>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</si>
  <si>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МО_ТИП</t>
  </si>
  <si>
    <t>Дата последнего обновления реестра МР/МО:_x000D_14.01.2021 8:45:35</t>
  </si>
  <si>
    <t>REGION_ID</t>
  </si>
  <si>
    <t>REGION_NAME</t>
  </si>
  <si>
    <t>OKTMR_NAME</t>
  </si>
  <si>
    <t>ORG_START_DATE</t>
  </si>
  <si>
    <t>ORG_END_DATE</t>
  </si>
  <si>
    <t>VDET_START_DATE</t>
  </si>
  <si>
    <t>VDET_END_DATE</t>
  </si>
  <si>
    <t>VDET_NAME_LIST</t>
  </si>
  <si>
    <t>VDET_FULL_NAME_LIST</t>
  </si>
  <si>
    <t>HAS_TARIFF</t>
  </si>
  <si>
    <t>2589</t>
  </si>
  <si>
    <t>26524393</t>
  </si>
  <si>
    <t>АО "АтомЭнергоСбыт"</t>
  </si>
  <si>
    <t>7704228075</t>
  </si>
  <si>
    <t>772501001</t>
  </si>
  <si>
    <t>Нерегулируемый сбыт</t>
  </si>
  <si>
    <t>/Электроэнергетика/Сбыт ЭЭ/Нерегулируемый сбыт</t>
  </si>
  <si>
    <t>Y</t>
  </si>
  <si>
    <t>28819374</t>
  </si>
  <si>
    <t>АО "Атомэнергопромсбыт"</t>
  </si>
  <si>
    <t>7725828549</t>
  </si>
  <si>
    <t>06-05-2014 00:00:00</t>
  </si>
  <si>
    <t>26429261</t>
  </si>
  <si>
    <t>АО "Владимирские коммунальные системы"</t>
  </si>
  <si>
    <t>3327329166</t>
  </si>
  <si>
    <t>330250001</t>
  </si>
  <si>
    <t>ГП</t>
  </si>
  <si>
    <t>/Электроэнергетика/Сбыт ЭЭ/ГП</t>
  </si>
  <si>
    <t>28796046</t>
  </si>
  <si>
    <t>АО "ГТ Энерго"</t>
  </si>
  <si>
    <t>7703806647</t>
  </si>
  <si>
    <t>772801001</t>
  </si>
  <si>
    <t>Комбинированная выработка</t>
  </si>
  <si>
    <t>/Электроэнергетика/Производство ЭЭ/Комбинированная выработка</t>
  </si>
  <si>
    <t>26371734</t>
  </si>
  <si>
    <t>АО "Гусевский стекольный завод им. Ф.Э. Дзержинского"</t>
  </si>
  <si>
    <t>3304001065</t>
  </si>
  <si>
    <t>330401001</t>
  </si>
  <si>
    <t>РСО</t>
  </si>
  <si>
    <t>/Электроэнергетика/Передача ЭЭ/РСО</t>
  </si>
  <si>
    <t>26371801</t>
  </si>
  <si>
    <t>АО "Завод Автосвет"</t>
  </si>
  <si>
    <t>3316002049</t>
  </si>
  <si>
    <t>331601001</t>
  </si>
  <si>
    <t>26318876</t>
  </si>
  <si>
    <t>АО "Мосэнергосбыт"</t>
  </si>
  <si>
    <t>7736520080</t>
  </si>
  <si>
    <t>997650001</t>
  </si>
  <si>
    <t>26421433</t>
  </si>
  <si>
    <t>АО "Муромский приборостроительный завод"</t>
  </si>
  <si>
    <t>3334017070</t>
  </si>
  <si>
    <t>333401001</t>
  </si>
  <si>
    <t>26319271</t>
  </si>
  <si>
    <t>АО "ОРЭС Владимирской области"</t>
  </si>
  <si>
    <t>3329038170</t>
  </si>
  <si>
    <t>332701001</t>
  </si>
  <si>
    <t>27215840</t>
  </si>
  <si>
    <t>АО "Оборонэнерго" филиал "Волго-Вятский"</t>
  </si>
  <si>
    <t>7704726225</t>
  </si>
  <si>
    <t>526343001</t>
  </si>
  <si>
    <t>01-09-2011 00:00:00</t>
  </si>
  <si>
    <t>26617350</t>
  </si>
  <si>
    <t>АО "Оборонэнергосбыт"</t>
  </si>
  <si>
    <t>7704731218</t>
  </si>
  <si>
    <t>773043001</t>
  </si>
  <si>
    <t>23-03-2010 00:00:00</t>
  </si>
  <si>
    <t>26355952</t>
  </si>
  <si>
    <t>АО "Петушинский завод силикатного кирпича"</t>
  </si>
  <si>
    <t>3321000103</t>
  </si>
  <si>
    <t>332101001</t>
  </si>
  <si>
    <t>26421710</t>
  </si>
  <si>
    <t>АО "Полимерсинтез"</t>
  </si>
  <si>
    <t>3329000151</t>
  </si>
  <si>
    <t>332901001</t>
  </si>
  <si>
    <t>26319255</t>
  </si>
  <si>
    <t>АО "Ставровский завод АТО"</t>
  </si>
  <si>
    <t>3323000123</t>
  </si>
  <si>
    <t>332301001</t>
  </si>
  <si>
    <t>26371745</t>
  </si>
  <si>
    <t>АО "Электрокабель" Кольчугинский завод</t>
  </si>
  <si>
    <t>3306007697</t>
  </si>
  <si>
    <t>330601001</t>
  </si>
  <si>
    <t>31351616</t>
  </si>
  <si>
    <t>АО "ЭнергоСервис"</t>
  </si>
  <si>
    <t>3327143570</t>
  </si>
  <si>
    <t>18-07-2019 00:00:00</t>
  </si>
  <si>
    <t>26516002</t>
  </si>
  <si>
    <t>Акционерное общество "Энергопромышленная компания", г. Екатеринбург</t>
  </si>
  <si>
    <t>6661105959</t>
  </si>
  <si>
    <t>667101001</t>
  </si>
  <si>
    <t>26794985</t>
  </si>
  <si>
    <t>Горьковская дирекция ОАО «РЖД»</t>
  </si>
  <si>
    <t>7708503727</t>
  </si>
  <si>
    <t>525745022</t>
  </si>
  <si>
    <t>26319257</t>
  </si>
  <si>
    <t>ЗАО "Агротех"</t>
  </si>
  <si>
    <t>3302000612</t>
  </si>
  <si>
    <t>330201001</t>
  </si>
  <si>
    <t>26319256</t>
  </si>
  <si>
    <t>ЗАО "Горэнерго" г. Гороховец</t>
  </si>
  <si>
    <t>3313005443</t>
  </si>
  <si>
    <t>331301001</t>
  </si>
  <si>
    <t>26355896</t>
  </si>
  <si>
    <t>ЗАО "Радугаэнерго"</t>
  </si>
  <si>
    <t>3308004388</t>
  </si>
  <si>
    <t>330801001</t>
  </si>
  <si>
    <t>Нерегулируемый сбыт :: Некомбинированная выработка</t>
  </si>
  <si>
    <t>/Электроэнергетика/Сбыт ЭЭ/Нерегулируемый сбыт :: /Электроэнергетика/Производство ЭЭ/Некомбинированная выработка</t>
  </si>
  <si>
    <t>26371782</t>
  </si>
  <si>
    <t>ЗАО фирма "Символ"</t>
  </si>
  <si>
    <t>3314000631</t>
  </si>
  <si>
    <t>331401001</t>
  </si>
  <si>
    <t>30881216</t>
  </si>
  <si>
    <t>ИП Чесноков М.А.</t>
  </si>
  <si>
    <t>330402580180</t>
  </si>
  <si>
    <t>отсутствует</t>
  </si>
  <si>
    <t>18-01-2016 00:00:00</t>
  </si>
  <si>
    <t>30920488</t>
  </si>
  <si>
    <t>Кировский филиал ООО "ЕЭС-Гарант"</t>
  </si>
  <si>
    <t>5024173259</t>
  </si>
  <si>
    <t>434543001</t>
  </si>
  <si>
    <t>28977712</t>
  </si>
  <si>
    <t>МБУ "Дирекция единого заказчика"</t>
  </si>
  <si>
    <t>3310004280</t>
  </si>
  <si>
    <t>331001001</t>
  </si>
  <si>
    <t>26319270</t>
  </si>
  <si>
    <t>МУП "Александровэлектросеть"</t>
  </si>
  <si>
    <t>3301025780</t>
  </si>
  <si>
    <t>330101001</t>
  </si>
  <si>
    <t>26319260</t>
  </si>
  <si>
    <t>МУП "Горэлектросеть" г. Муром</t>
  </si>
  <si>
    <t>3307002148</t>
  </si>
  <si>
    <t>26355897</t>
  </si>
  <si>
    <t>МУП "Лакинская мануфактура"</t>
  </si>
  <si>
    <t>3309005338</t>
  </si>
  <si>
    <t>330901001</t>
  </si>
  <si>
    <t>26505895</t>
  </si>
  <si>
    <t>Московская дирекция по энергообеспечению Трансэнерго - филиал ОАО "РЖД"</t>
  </si>
  <si>
    <t>770845041</t>
  </si>
  <si>
    <t>26319268</t>
  </si>
  <si>
    <t>ОАО "Автоприборкомплекс"</t>
  </si>
  <si>
    <t>3323000116</t>
  </si>
  <si>
    <t>26355851</t>
  </si>
  <si>
    <t>ОАО "Александровискож"</t>
  </si>
  <si>
    <t>3301001476</t>
  </si>
  <si>
    <t>26319293</t>
  </si>
  <si>
    <t>ОАО "Армагус"</t>
  </si>
  <si>
    <t>3304000752</t>
  </si>
  <si>
    <t>26319296</t>
  </si>
  <si>
    <t>ОАО "Владимир Союзпроммонтаж"</t>
  </si>
  <si>
    <t>3328412522</t>
  </si>
  <si>
    <t>332801001</t>
  </si>
  <si>
    <t>26371871</t>
  </si>
  <si>
    <t>ОАО "Владимирский завод "Электроприбор"</t>
  </si>
  <si>
    <t>3328100682</t>
  </si>
  <si>
    <t>26319273</t>
  </si>
  <si>
    <t>ОАО "Владимирский завод железобетонных изделий"</t>
  </si>
  <si>
    <t>3327100658</t>
  </si>
  <si>
    <t>26355936</t>
  </si>
  <si>
    <t>ОАО "Киржачский инструментальный завод"</t>
  </si>
  <si>
    <t>3316009076</t>
  </si>
  <si>
    <t>26355884</t>
  </si>
  <si>
    <t>ОАО "Ковровский приборостроительный завод"</t>
  </si>
  <si>
    <t>3305042297</t>
  </si>
  <si>
    <t>330501001</t>
  </si>
  <si>
    <t>26433846</t>
  </si>
  <si>
    <t>ОАО "Ковровское карьероуправление"</t>
  </si>
  <si>
    <t>3317004031</t>
  </si>
  <si>
    <t>331701001</t>
  </si>
  <si>
    <t>27579338</t>
  </si>
  <si>
    <t>ОАО "Муромтепловоз"</t>
  </si>
  <si>
    <t>3307001169</t>
  </si>
  <si>
    <t>26355959</t>
  </si>
  <si>
    <t>ОАО "Покровский завод биопрепаратов"</t>
  </si>
  <si>
    <t>3321019150</t>
  </si>
  <si>
    <t>26569253</t>
  </si>
  <si>
    <t>ОАО «Московское городское энергосбытовое предприятие»</t>
  </si>
  <si>
    <t>7743628060</t>
  </si>
  <si>
    <t>774301001</t>
  </si>
  <si>
    <t>14-10-2010 00:00:00</t>
  </si>
  <si>
    <t>27094684</t>
  </si>
  <si>
    <t>ОАО «ЭСК РусГидро»</t>
  </si>
  <si>
    <t>7804403972</t>
  </si>
  <si>
    <t>26356000</t>
  </si>
  <si>
    <t>ОАО ВЗПО "Техника"</t>
  </si>
  <si>
    <t>3327101115</t>
  </si>
  <si>
    <t>26319266</t>
  </si>
  <si>
    <t>ОАО Фабрика "Свобода"</t>
  </si>
  <si>
    <t>3316005272</t>
  </si>
  <si>
    <t>31305072</t>
  </si>
  <si>
    <t>ООО "АРСТЭМ-ЭнергоТрейд"</t>
  </si>
  <si>
    <t>6672185635</t>
  </si>
  <si>
    <t>668501001</t>
  </si>
  <si>
    <t>28985655</t>
  </si>
  <si>
    <t>ООО "БауТекс"</t>
  </si>
  <si>
    <t>7710346408</t>
  </si>
  <si>
    <t>770701001</t>
  </si>
  <si>
    <t>27049247</t>
  </si>
  <si>
    <t>ООО "Владимирская сетевая компания"</t>
  </si>
  <si>
    <t>3328427127</t>
  </si>
  <si>
    <t>22-04-2003 00:00:00</t>
  </si>
  <si>
    <t>26319280</t>
  </si>
  <si>
    <t>ООО "Владимирский завод крупнопанельного домостроения"</t>
  </si>
  <si>
    <t>3328407201</t>
  </si>
  <si>
    <t>26813950</t>
  </si>
  <si>
    <t>ООО "Владимирэлектросеть"</t>
  </si>
  <si>
    <t>3305709301</t>
  </si>
  <si>
    <t>31035370</t>
  </si>
  <si>
    <t>ООО "Владэнергоактив"</t>
  </si>
  <si>
    <t>3328448127</t>
  </si>
  <si>
    <t>19-12-2006 00:00:00</t>
  </si>
  <si>
    <t>26319262</t>
  </si>
  <si>
    <t>ООО "Вязниковская горэлектросеть"</t>
  </si>
  <si>
    <t>3338004530</t>
  </si>
  <si>
    <t>333801001</t>
  </si>
  <si>
    <t>30881186</t>
  </si>
  <si>
    <t>ООО "ГОФ"</t>
  </si>
  <si>
    <t>3311014516</t>
  </si>
  <si>
    <t>01-06-2004 00:00:00</t>
  </si>
  <si>
    <t>26613700</t>
  </si>
  <si>
    <t>ООО "Гарант Энерго"</t>
  </si>
  <si>
    <t>7709782777</t>
  </si>
  <si>
    <t>770901001</t>
  </si>
  <si>
    <t>28545861</t>
  </si>
  <si>
    <t>ООО "Гермес"</t>
  </si>
  <si>
    <t>3305716860</t>
  </si>
  <si>
    <t>12-07-2014 00:00:00</t>
  </si>
  <si>
    <t>26434234</t>
  </si>
  <si>
    <t>ООО "Горэнерго" г.Гороховец</t>
  </si>
  <si>
    <t>3338005526</t>
  </si>
  <si>
    <t>30881222</t>
  </si>
  <si>
    <t>ООО "ЕВРОСВЕТ"</t>
  </si>
  <si>
    <t>3305794762</t>
  </si>
  <si>
    <t>27-11-2015 00:00:00</t>
  </si>
  <si>
    <t>26319282</t>
  </si>
  <si>
    <t>ООО "Золотковоэнерго"</t>
  </si>
  <si>
    <t>3314005164</t>
  </si>
  <si>
    <t>26319283</t>
  </si>
  <si>
    <t>ООО "КАПИТАЛ МАГНЕЗИТ"</t>
  </si>
  <si>
    <t>3324009922</t>
  </si>
  <si>
    <t>332401001</t>
  </si>
  <si>
    <t>28955327</t>
  </si>
  <si>
    <t>ООО "КОВРОВ-МОЛЛ"</t>
  </si>
  <si>
    <t>3305715376</t>
  </si>
  <si>
    <t>330511001</t>
  </si>
  <si>
    <t>22-04-2015 00:00:00</t>
  </si>
  <si>
    <t>27618631</t>
  </si>
  <si>
    <t>ООО "КЭМЗ-Энерго"</t>
  </si>
  <si>
    <t>3305713033</t>
  </si>
  <si>
    <t>26606914</t>
  </si>
  <si>
    <t>ООО "Камешковотепло"</t>
  </si>
  <si>
    <t>3315094304</t>
  </si>
  <si>
    <t>331501001</t>
  </si>
  <si>
    <t>26813980</t>
  </si>
  <si>
    <t>ООО "Капитал"</t>
  </si>
  <si>
    <t>3305053027</t>
  </si>
  <si>
    <t>26319289</t>
  </si>
  <si>
    <t>ООО "Ковровэлектросетьремонт"</t>
  </si>
  <si>
    <t>3305054711</t>
  </si>
  <si>
    <t>26431548</t>
  </si>
  <si>
    <t>ООО "Костеревские ГЭС"</t>
  </si>
  <si>
    <t>3321027120</t>
  </si>
  <si>
    <t>26371779</t>
  </si>
  <si>
    <t>ООО "Красное Эхо"</t>
  </si>
  <si>
    <t>3314006390</t>
  </si>
  <si>
    <t>772201001</t>
  </si>
  <si>
    <t>28147378</t>
  </si>
  <si>
    <t>ООО "МагнитЭнерго"</t>
  </si>
  <si>
    <t>7715902899</t>
  </si>
  <si>
    <t>231001001</t>
  </si>
  <si>
    <t>27667971</t>
  </si>
  <si>
    <t>771501001</t>
  </si>
  <si>
    <t>26319265</t>
  </si>
  <si>
    <t>ООО "Монострой"</t>
  </si>
  <si>
    <t>3329011322</t>
  </si>
  <si>
    <t>28798405</t>
  </si>
  <si>
    <t>ООО "НижегородЭнергоТрейд"</t>
  </si>
  <si>
    <t>5261082487</t>
  </si>
  <si>
    <t>526101001</t>
  </si>
  <si>
    <t>27049310</t>
  </si>
  <si>
    <t>ООО "ПАУСТОВО-ЭНЕРГО"</t>
  </si>
  <si>
    <t>3338005815</t>
  </si>
  <si>
    <t>07-07-2009 00:00:00</t>
  </si>
  <si>
    <t>31154452</t>
  </si>
  <si>
    <t>ООО "ПЭК"</t>
  </si>
  <si>
    <t>3305721789</t>
  </si>
  <si>
    <t>08-10-2014 00:00:00</t>
  </si>
  <si>
    <t>26319285</t>
  </si>
  <si>
    <t>ООО "ПромРЭС"</t>
  </si>
  <si>
    <t>3327323566</t>
  </si>
  <si>
    <t>26503168</t>
  </si>
  <si>
    <t>ООО "ПромЭнерго"</t>
  </si>
  <si>
    <t>6316136633</t>
  </si>
  <si>
    <t>631601001</t>
  </si>
  <si>
    <t>РСО :: Нерегулируемый сбыт</t>
  </si>
  <si>
    <t>/Электроэнергетика/Передача ЭЭ/РСО :: /Электроэнергетика/Сбыт ЭЭ/Нерегулируемый сбыт</t>
  </si>
  <si>
    <t>26431579</t>
  </si>
  <si>
    <t>ООО "ПромЭнерго" г.Судогда</t>
  </si>
  <si>
    <t>3324121145</t>
  </si>
  <si>
    <t>26434108</t>
  </si>
  <si>
    <t>ООО "Промэнерго" г.Вязники</t>
  </si>
  <si>
    <t>3338005734</t>
  </si>
  <si>
    <t>26318850</t>
  </si>
  <si>
    <t>ООО "РГМЭК"</t>
  </si>
  <si>
    <t>6229054695</t>
  </si>
  <si>
    <t>623401001</t>
  </si>
  <si>
    <t>26416221</t>
  </si>
  <si>
    <t>ООО "РН-Энерго"</t>
  </si>
  <si>
    <t>7706525041</t>
  </si>
  <si>
    <t>02-05-2012 00:00:00</t>
  </si>
  <si>
    <t>26319287</t>
  </si>
  <si>
    <t>ООО "Радугагорэнерго"</t>
  </si>
  <si>
    <t>3308004959</t>
  </si>
  <si>
    <t>26406211</t>
  </si>
  <si>
    <t>ООО "Русэнергоресурс"</t>
  </si>
  <si>
    <t>7706288496</t>
  </si>
  <si>
    <t>770601001</t>
  </si>
  <si>
    <t>26502786</t>
  </si>
  <si>
    <t>ООО "Русэнергосбыт"</t>
  </si>
  <si>
    <t>7706284124</t>
  </si>
  <si>
    <t>770401001</t>
  </si>
  <si>
    <t>26433899</t>
  </si>
  <si>
    <t>ООО "Сантехмонтаж"</t>
  </si>
  <si>
    <t>3321000199</t>
  </si>
  <si>
    <t>26434128</t>
  </si>
  <si>
    <t>ООО "Строим вместе счастливое детство"</t>
  </si>
  <si>
    <t>5018086801</t>
  </si>
  <si>
    <t>26434277</t>
  </si>
  <si>
    <t>ООО "СтройГарант"</t>
  </si>
  <si>
    <t>3329038349</t>
  </si>
  <si>
    <t>26355855</t>
  </si>
  <si>
    <t>ООО "Стройэнерго"</t>
  </si>
  <si>
    <t>3328494405</t>
  </si>
  <si>
    <t>28459332</t>
  </si>
  <si>
    <t>ООО "ТНС энерго Великий Новгород"</t>
  </si>
  <si>
    <t>7715825806</t>
  </si>
  <si>
    <t>532101001</t>
  </si>
  <si>
    <t>27-07-2015 00:00:00</t>
  </si>
  <si>
    <t>28276615</t>
  </si>
  <si>
    <t>15-10-2013 00:00:00</t>
  </si>
  <si>
    <t>26613557</t>
  </si>
  <si>
    <t>ООО "Текстильная компания"Городищенская отделочная фабрика"</t>
  </si>
  <si>
    <t>3321022450</t>
  </si>
  <si>
    <t>26431772</t>
  </si>
  <si>
    <t>ООО "ТехноАвтоматика"</t>
  </si>
  <si>
    <t>3324121515</t>
  </si>
  <si>
    <t>26319249</t>
  </si>
  <si>
    <t>ООО "Тирада"</t>
  </si>
  <si>
    <t>3328420481</t>
  </si>
  <si>
    <t>26355929</t>
  </si>
  <si>
    <t>ООО "Ткацкая фабрика "Медтекс"</t>
  </si>
  <si>
    <t>3315000257</t>
  </si>
  <si>
    <t>26497668</t>
  </si>
  <si>
    <t>ООО "Транснефтьэнерго"</t>
  </si>
  <si>
    <t>7703552167</t>
  </si>
  <si>
    <t>772301001</t>
  </si>
  <si>
    <t>01-07-2009 00:00:00</t>
  </si>
  <si>
    <t>26813944</t>
  </si>
  <si>
    <t>ООО "Фелис Плюс"</t>
  </si>
  <si>
    <t>3305057631</t>
  </si>
  <si>
    <t>28977877</t>
  </si>
  <si>
    <t>ООО "ЭЛРОСС"</t>
  </si>
  <si>
    <t>3305792204</t>
  </si>
  <si>
    <t>30989522</t>
  </si>
  <si>
    <t>ООО "ЭСВ"</t>
  </si>
  <si>
    <t>7704440018</t>
  </si>
  <si>
    <t>28943648</t>
  </si>
  <si>
    <t>ООО "ЭСК "Независимость"</t>
  </si>
  <si>
    <t>7701383354</t>
  </si>
  <si>
    <t>770801001</t>
  </si>
  <si>
    <t>25-03-2015 00:00:00</t>
  </si>
  <si>
    <t>26813933</t>
  </si>
  <si>
    <t>ООО "ЭСП-Электро"</t>
  </si>
  <si>
    <t>3328471052</t>
  </si>
  <si>
    <t>28461679</t>
  </si>
  <si>
    <t>ООО "Электробаланс"</t>
  </si>
  <si>
    <t>3338005491</t>
  </si>
  <si>
    <t>24-01-2014 00:00:00</t>
  </si>
  <si>
    <t>26434120</t>
  </si>
  <si>
    <t>ООО "Электросистемы"</t>
  </si>
  <si>
    <t>3301023310</t>
  </si>
  <si>
    <t>26434150</t>
  </si>
  <si>
    <t>ООО "Энергетик"</t>
  </si>
  <si>
    <t>3311023373</t>
  </si>
  <si>
    <t>331101001</t>
  </si>
  <si>
    <t>21-09-2016 00:00:00</t>
  </si>
  <si>
    <t>26355867</t>
  </si>
  <si>
    <t>ООО "Энергетик" г.Вязники</t>
  </si>
  <si>
    <t>3303006688</t>
  </si>
  <si>
    <t>330301001</t>
  </si>
  <si>
    <t>27684151</t>
  </si>
  <si>
    <t>ООО "Энерго Исток"</t>
  </si>
  <si>
    <t>5027044082</t>
  </si>
  <si>
    <t>773101001</t>
  </si>
  <si>
    <t>20-01-2007 00:00:00</t>
  </si>
  <si>
    <t>26606923</t>
  </si>
  <si>
    <t>ООО "ЭнергоАктив"</t>
  </si>
  <si>
    <t>3328454917</t>
  </si>
  <si>
    <t>26795037</t>
  </si>
  <si>
    <t>ООО "ЭнергоСервис"</t>
  </si>
  <si>
    <t>7707576602</t>
  </si>
  <si>
    <t>770101001</t>
  </si>
  <si>
    <t>28945902</t>
  </si>
  <si>
    <t>ООО "ЭнергоСтрой"</t>
  </si>
  <si>
    <t>3305054493</t>
  </si>
  <si>
    <t>30-03-2015 00:00:00</t>
  </si>
  <si>
    <t>27191876</t>
  </si>
  <si>
    <t>ООО "ЭнергоХолдинг"</t>
  </si>
  <si>
    <t>7701887224</t>
  </si>
  <si>
    <t>26800952</t>
  </si>
  <si>
    <t>ООО "Энергопрогноз" филиал в г. Владимир</t>
  </si>
  <si>
    <t>3328454924</t>
  </si>
  <si>
    <t>26431568</t>
  </si>
  <si>
    <t>ООО "Энергопром" г.Судогда</t>
  </si>
  <si>
    <t>3324121089</t>
  </si>
  <si>
    <t>26371736</t>
  </si>
  <si>
    <t>ООО "Энергоресурс"</t>
  </si>
  <si>
    <t>3304011850</t>
  </si>
  <si>
    <t>28494405</t>
  </si>
  <si>
    <t>ООО "Энергосистема"</t>
  </si>
  <si>
    <t>7715887873</t>
  </si>
  <si>
    <t>770201001</t>
  </si>
  <si>
    <t>28980716</t>
  </si>
  <si>
    <t>ООО "Энерготрансстрой"</t>
  </si>
  <si>
    <t>3313010475</t>
  </si>
  <si>
    <t>01-06-2015 00:00:00</t>
  </si>
  <si>
    <t>27049144</t>
  </si>
  <si>
    <t>ООО "ЯРЦЕВО-ЭНЕРГО"</t>
  </si>
  <si>
    <t>3338005822</t>
  </si>
  <si>
    <t>27828099</t>
  </si>
  <si>
    <t>ООО ЛПКХ</t>
  </si>
  <si>
    <t>3309002383</t>
  </si>
  <si>
    <t>26433917</t>
  </si>
  <si>
    <t>ООО УК "Ладога"</t>
  </si>
  <si>
    <t>3329035820</t>
  </si>
  <si>
    <t>27768248</t>
  </si>
  <si>
    <t>ОП "Вязниковская горэлектросеть" ООО "ЭнергоАктив"</t>
  </si>
  <si>
    <t>330345001</t>
  </si>
  <si>
    <t>26324422</t>
  </si>
  <si>
    <t>Открытое акционерное общество "ГТ-ТЭЦ Энерго"</t>
  </si>
  <si>
    <t>7703311228</t>
  </si>
  <si>
    <t>770301001</t>
  </si>
  <si>
    <t>Комбинированная выработка :: Некомбинированная выработка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</si>
  <si>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</si>
  <si>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26379604</t>
  </si>
  <si>
    <t>ПАО "Владимирский химический завод"</t>
  </si>
  <si>
    <t>3302000669</t>
  </si>
  <si>
    <t>26318794</t>
  </si>
  <si>
    <t>ПАО "Владимирэнергосбыт"</t>
  </si>
  <si>
    <t>3302021309</t>
  </si>
  <si>
    <t>01-01-2005 00:00:00</t>
  </si>
  <si>
    <t>26371767</t>
  </si>
  <si>
    <t>ПАО "Мстерский завод керамических стеновых материалов"</t>
  </si>
  <si>
    <t>3312000210</t>
  </si>
  <si>
    <t>331201001</t>
  </si>
  <si>
    <t>26318851</t>
  </si>
  <si>
    <t>ПАО "РЭСК"</t>
  </si>
  <si>
    <t>6229049014</t>
  </si>
  <si>
    <t>27954259</t>
  </si>
  <si>
    <t>ПАО "ФСК ЕЭС"</t>
  </si>
  <si>
    <t>4716016979</t>
  </si>
  <si>
    <t>997450001</t>
  </si>
  <si>
    <t>26832761</t>
  </si>
  <si>
    <t>26371802</t>
  </si>
  <si>
    <t>Першинское УМПП ЖКХ</t>
  </si>
  <si>
    <t>3316004945</t>
  </si>
  <si>
    <t>26355935</t>
  </si>
  <si>
    <t>Производственно-испытательный комплекс - филиал ПАО НПО "Наука"</t>
  </si>
  <si>
    <t>7714005350</t>
  </si>
  <si>
    <t>331602001</t>
  </si>
  <si>
    <t>26754796</t>
  </si>
  <si>
    <t>Северная дирекция по энергообеспечению - структурное подразделение Трансэнерго - филиала ОАО "Российские железные дороги"</t>
  </si>
  <si>
    <t>760445013</t>
  </si>
  <si>
    <t>26319275</t>
  </si>
  <si>
    <t>ФГБНУ ВНИИОУ (п.Вяткино)</t>
  </si>
  <si>
    <t>3324003261</t>
  </si>
  <si>
    <t>26429156</t>
  </si>
  <si>
    <t>ФГУП ГНПП "Крона"</t>
  </si>
  <si>
    <t>3327101250</t>
  </si>
  <si>
    <t>28975617</t>
  </si>
  <si>
    <t>Филиал "Владимирский" ПАО "Т плюс"</t>
  </si>
  <si>
    <t>6315376946</t>
  </si>
  <si>
    <t>332943001</t>
  </si>
  <si>
    <t>26319276</t>
  </si>
  <si>
    <t>Филиал "Владимирэнерго" ПАО "МРСК Центра и Приволжья"</t>
  </si>
  <si>
    <t>5260200603</t>
  </si>
  <si>
    <t>332902001</t>
  </si>
  <si>
    <t>27565097</t>
  </si>
  <si>
    <t>Хейирбеков Явер Мухьеддинович</t>
  </si>
  <si>
    <t>330500354830</t>
  </si>
  <si>
    <t>27-12-2005 00:00:00</t>
  </si>
  <si>
    <t>Дата последнего обновления реестра организаций: 14.01.2021 8:45:52</t>
  </si>
  <si>
    <t>93543093</t>
  </si>
  <si>
    <t>17425000000</t>
  </si>
  <si>
    <t>601909, Владимирская обл., г.Ковров, ул.Маяковского, д.24, кв.39</t>
  </si>
  <si>
    <t>601909, Владимирская обл., г.Ковров, ул.Пионерская, д.15</t>
  </si>
  <si>
    <t>Игошин Владимир Александрович</t>
  </si>
  <si>
    <t>(49232) 32395</t>
  </si>
  <si>
    <t>Ермакова Екатерина Ивановна</t>
  </si>
  <si>
    <t>генеральный директор</t>
  </si>
  <si>
    <t>89190288937</t>
  </si>
  <si>
    <t>igoshin_av@energostroi33.ru</t>
  </si>
  <si>
    <t>14.01.2021 09:08:10</t>
  </si>
  <si>
    <t>1.3.1</t>
  </si>
  <si>
    <t>ORG_FULL_NAME</t>
  </si>
  <si>
    <t>OGRN</t>
  </si>
  <si>
    <t>INN</t>
  </si>
  <si>
    <t>KPP</t>
  </si>
  <si>
    <t>REG_DATE</t>
  </si>
  <si>
    <t>TERMINATE_DATE</t>
  </si>
  <si>
    <t>INCORRECT_DATE</t>
  </si>
  <si>
    <t>ADDRESS</t>
  </si>
  <si>
    <t>ОТКРЫТОЕ АКЦИОНЕРНОЕ ОБЩЕСТВО "ЗАВОД ИМ. В.А. ДЕГТЯРЕВА"</t>
  </si>
  <si>
    <t>ОАО "ЗИД"</t>
  </si>
  <si>
    <t>1023301951397</t>
  </si>
  <si>
    <t>3305004083</t>
  </si>
  <si>
    <t>22-08-2002 00:00:00</t>
  </si>
  <si>
    <t>ОБЛАСТЬ ВЛАДИМИРСКАЯ, ГОРОД КОВРОВ, УЛИЦА ТРУДА, 4</t>
  </si>
  <si>
    <t>egrul</t>
  </si>
  <si>
    <t>1.4.1</t>
  </si>
  <si>
    <t>1.4.2</t>
  </si>
  <si>
    <t>1.4.3</t>
  </si>
  <si>
    <t>4.3.1</t>
  </si>
  <si>
    <t>1.4.4</t>
  </si>
  <si>
    <t>4.3.2</t>
  </si>
  <si>
    <t>4.3.3</t>
  </si>
  <si>
    <t>14.01.2021 11:39:43</t>
  </si>
  <si>
    <t>14.01.2021 12:13:53</t>
  </si>
  <si>
    <t>12.3.1</t>
  </si>
  <si>
    <t>12.4.1</t>
  </si>
  <si>
    <t>12.4.2</t>
  </si>
  <si>
    <t>12.4.3</t>
  </si>
  <si>
    <t>12.4.4</t>
  </si>
  <si>
    <t>15.3.1</t>
  </si>
  <si>
    <t>15.3.2</t>
  </si>
  <si>
    <t>15.3.3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</si>
</sst>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118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85725</xdr:colOff>
      <xdr:row>108</xdr:row>
      <xdr:rowOff>95250</xdr:rowOff>
    </xdr:from>
    <xdr:to>
      <xdr:col>9</xdr:col>
      <xdr:colOff>190502</xdr:colOff>
      <xdr:row>110</xdr:row>
      <xdr:rowOff>161925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657475" y="4572000"/>
          <a:ext cx="1590677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10</xdr:col>
      <xdr:colOff>0</xdr:colOff>
      <xdr:row>108</xdr:row>
      <xdr:rowOff>95250</xdr:rowOff>
    </xdr:from>
    <xdr:to>
      <xdr:col>15</xdr:col>
      <xdr:colOff>104777</xdr:colOff>
      <xdr:row>110</xdr:row>
      <xdr:rowOff>161925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4352925" y="4572000"/>
          <a:ext cx="1581152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334595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334596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334597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334598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334599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334600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334601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3460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3460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118</xdr:row>
      <xdr:rowOff>19050</xdr:rowOff>
    </xdr:to>
    <xdr:pic macro="[0]!Instruction.BlockClick">
      <xdr:nvPicPr>
        <xdr:cNvPr id="334604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4605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4606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4607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4608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108</xdr:row>
      <xdr:rowOff>95250</xdr:rowOff>
    </xdr:from>
    <xdr:to>
      <xdr:col>5</xdr:col>
      <xdr:colOff>180975</xdr:colOff>
      <xdr:row>110</xdr:row>
      <xdr:rowOff>133350</xdr:rowOff>
    </xdr:to>
    <xdr:pic macro="[0]!Instruction.cmdGetUpdate_Click">
      <xdr:nvPicPr>
        <xdr:cNvPr id="334609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108</xdr:row>
      <xdr:rowOff>104775</xdr:rowOff>
    </xdr:from>
    <xdr:to>
      <xdr:col>11</xdr:col>
      <xdr:colOff>104775</xdr:colOff>
      <xdr:row>110</xdr:row>
      <xdr:rowOff>142875</xdr:rowOff>
    </xdr:to>
    <xdr:pic macro="[0]!Instruction.cmdShowHideUpdateLog_Click">
      <xdr:nvPicPr>
        <xdr:cNvPr id="334610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381305</xdr:colOff>
      <xdr:row>2</xdr:row>
      <xdr:rowOff>9392</xdr:rowOff>
    </xdr:from>
    <xdr:to>
      <xdr:col>2</xdr:col>
      <xdr:colOff>1465150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181405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352425</xdr:colOff>
      <xdr:row>1</xdr:row>
      <xdr:rowOff>114300</xdr:rowOff>
    </xdr:from>
    <xdr:to>
      <xdr:col>2</xdr:col>
      <xdr:colOff>638175</xdr:colOff>
      <xdr:row>3</xdr:row>
      <xdr:rowOff>57150</xdr:rowOff>
    </xdr:to>
    <xdr:pic>
      <xdr:nvPicPr>
        <xdr:cNvPr id="334612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409575</xdr:colOff>
      <xdr:row>2</xdr:row>
      <xdr:rowOff>9525</xdr:rowOff>
    </xdr:from>
    <xdr:to>
      <xdr:col>4</xdr:col>
      <xdr:colOff>272129</xdr:colOff>
      <xdr:row>2</xdr:row>
      <xdr:rowOff>219075</xdr:rowOff>
    </xdr:to>
    <xdr:sp macro="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2096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419100</xdr:colOff>
      <xdr:row>1</xdr:row>
      <xdr:rowOff>200025</xdr:rowOff>
    </xdr:from>
    <xdr:to>
      <xdr:col>2</xdr:col>
      <xdr:colOff>666750</xdr:colOff>
      <xdr:row>3</xdr:row>
      <xdr:rowOff>9525</xdr:rowOff>
    </xdr:to>
    <xdr:pic>
      <xdr:nvPicPr>
        <xdr:cNvPr id="334614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268061</xdr:colOff>
      <xdr:row>2</xdr:row>
      <xdr:rowOff>3612</xdr:rowOff>
    </xdr:from>
    <xdr:to>
      <xdr:col>4</xdr:col>
      <xdr:colOff>189139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68161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247650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47750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 editAs="oneCell">
    <xdr:from>
      <xdr:col>18</xdr:col>
      <xdr:colOff>19051</xdr:colOff>
      <xdr:row>1</xdr:row>
      <xdr:rowOff>104775</xdr:rowOff>
    </xdr:from>
    <xdr:to>
      <xdr:col>25</xdr:col>
      <xdr:colOff>0</xdr:colOff>
      <xdr:row>2</xdr:row>
      <xdr:rowOff>133350</xdr:rowOff>
    </xdr:to>
    <xdr:sp macro="[0]!Instruction.cmdStart_Click" textlink="">
      <xdr:nvSpPr>
        <xdr:cNvPr id="39" name="cmdStart" hidden="1"/>
        <xdr:cNvSpPr/>
      </xdr:nvSpPr>
      <xdr:spPr>
        <a:xfrm>
          <a:off x="6734176" y="238125"/>
          <a:ext cx="2047874" cy="238125"/>
        </a:xfrm>
        <a:prstGeom prst="roundRect">
          <a:avLst>
            <a:gd name="adj" fmla="val 0"/>
          </a:avLst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ru-RU" sz="900" b="0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Приступить к заполнению</a:t>
          </a:r>
          <a:endParaRPr lang="ru-RU" sz="900" b="0">
            <a:effectLst/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114300</xdr:rowOff>
    </xdr:from>
    <xdr:to>
      <xdr:col>6</xdr:col>
      <xdr:colOff>47625</xdr:colOff>
      <xdr:row>1</xdr:row>
      <xdr:rowOff>219075</xdr:rowOff>
    </xdr:to>
    <xdr:sp macro="[0]!modUpdTemplLogger.cmdClearLog_Click" textlink="">
      <xdr:nvSpPr>
        <xdr:cNvPr id="184492" name="cmdClearLog"/>
        <xdr:cNvSpPr>
          <a:spLocks noChangeArrowheads="1"/>
        </xdr:cNvSpPr>
      </xdr:nvSpPr>
      <xdr:spPr bwMode="auto">
        <a:xfrm>
          <a:off x="8905875" y="114300"/>
          <a:ext cx="1171575" cy="247650"/>
        </a:xfrm>
        <a:prstGeom prst="roundRect">
          <a:avLst>
            <a:gd name="adj" fmla="val 0"/>
          </a:avLst>
        </a:prstGeom>
        <a:gradFill flip="none" rotWithShape="1">
          <a:gsLst>
            <a:gs pos="0">
              <a:schemeClr val="bg1"/>
            </a:gs>
            <a:gs pos="100000">
              <a:srgbClr val="C0C0C0"/>
            </a:gs>
          </a:gsLst>
          <a:lin ang="5400000" scaled="1"/>
          <a:tileRect/>
        </a:gradFill>
        <a:ln w="952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49</xdr:row>
      <xdr:rowOff>47625</xdr:rowOff>
    </xdr:from>
    <xdr:to>
      <xdr:col>7</xdr:col>
      <xdr:colOff>0</xdr:colOff>
      <xdr:row>54</xdr:row>
      <xdr:rowOff>104775</xdr:rowOff>
    </xdr:to>
    <xdr:grpSp>
      <xdr:nvGrpSpPr>
        <xdr:cNvPr id="352468" name="Группа 12"/>
        <xdr:cNvGrpSpPr>
          <a:grpSpLocks/>
        </xdr:cNvGrpSpPr>
      </xdr:nvGrpSpPr>
      <xdr:grpSpPr bwMode="auto">
        <a:xfrm>
          <a:off x="180975" y="6943725"/>
          <a:ext cx="7591425" cy="1009650"/>
          <a:chOff x="8029572" y="1543049"/>
          <a:chExt cx="7234016" cy="1514476"/>
        </a:xfrm>
      </xdr:grpSpPr>
      <xdr:sp macro="" textlink="">
        <xdr:nvSpPr>
          <xdr:cNvPr id="4" name="TextBox 3"/>
          <xdr:cNvSpPr txBox="1"/>
        </xdr:nvSpPr>
        <xdr:spPr>
          <a:xfrm>
            <a:off x="8029572" y="1543049"/>
            <a:ext cx="4507578" cy="15144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Предоставляют: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юридические лица, кроме субъектом</a:t>
            </a:r>
            <a:r>
              <a:rPr lang="ru-RU" sz="900" baseline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малого предпринимательства</a:t>
            </a:r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– сетевые организации, осуществляющие оказание услуг по передаче и распределению электрической энергии (мощности); ПАО «ФСК ЕЭС»:</a:t>
            </a:r>
            <a:endParaRPr lang="ru-RU" sz="9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- Федеральной</a:t>
            </a:r>
            <a:r>
              <a:rPr lang="ru-RU" sz="900" baseline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антимонопольной службе по установленному адресу</a:t>
            </a:r>
            <a:endParaRPr lang="ru-RU" sz="9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  <xdr:sp macro="" textlink="">
        <xdr:nvSpPr>
          <xdr:cNvPr id="7" name="TextBox 6"/>
          <xdr:cNvSpPr txBox="1"/>
        </xdr:nvSpPr>
        <xdr:spPr>
          <a:xfrm>
            <a:off x="12596853" y="1543049"/>
            <a:ext cx="2666735" cy="15144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Сроки предоставления</a:t>
            </a:r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2</a:t>
            </a:r>
            <a:r>
              <a:rPr lang="en-US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5</a:t>
            </a:r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числа после отчетного месяца, </a:t>
            </a:r>
            <a:endParaRPr lang="en-US" sz="90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1</a:t>
            </a:r>
            <a:r>
              <a:rPr lang="en-US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0</a:t>
            </a:r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февраля - за отчетный год</a:t>
            </a:r>
            <a:endParaRPr lang="en-US" sz="90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 editAs="absolute">
    <xdr:from>
      <xdr:col>4</xdr:col>
      <xdr:colOff>38104</xdr:colOff>
      <xdr:row>15</xdr:row>
      <xdr:rowOff>57150</xdr:rowOff>
    </xdr:from>
    <xdr:to>
      <xdr:col>5</xdr:col>
      <xdr:colOff>1095375</xdr:colOff>
      <xdr:row>22</xdr:row>
      <xdr:rowOff>85725</xdr:rowOff>
    </xdr:to>
    <xdr:grpSp>
      <xdr:nvGrpSpPr>
        <xdr:cNvPr id="352469" name="Группа 10"/>
        <xdr:cNvGrpSpPr>
          <a:grpSpLocks/>
        </xdr:cNvGrpSpPr>
      </xdr:nvGrpSpPr>
      <xdr:grpSpPr bwMode="auto">
        <a:xfrm>
          <a:off x="219079" y="1647825"/>
          <a:ext cx="1685921" cy="1038225"/>
          <a:chOff x="13888293" y="2943225"/>
          <a:chExt cx="2224239" cy="1057275"/>
        </a:xfrm>
      </xdr:grpSpPr>
      <xdr:grpSp>
        <xdr:nvGrpSpPr>
          <xdr:cNvPr id="352472" name="Группа 5"/>
          <xdr:cNvGrpSpPr>
            <a:grpSpLocks/>
          </xdr:cNvGrpSpPr>
        </xdr:nvGrpSpPr>
        <xdr:grpSpPr bwMode="auto">
          <a:xfrm>
            <a:off x="14101727" y="3162300"/>
            <a:ext cx="1774901" cy="838200"/>
            <a:chOff x="10420039" y="2152650"/>
            <a:chExt cx="1740019" cy="838200"/>
          </a:xfrm>
        </xdr:grpSpPr>
        <xdr:sp macro="" textlink="">
          <xdr:nvSpPr>
            <xdr:cNvPr id="8" name="TextBox 7"/>
            <xdr:cNvSpPr txBox="1"/>
          </xdr:nvSpPr>
          <xdr:spPr>
            <a:xfrm>
              <a:off x="10475106" y="2724150"/>
              <a:ext cx="1651915" cy="266700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Месячная</a:t>
              </a:r>
              <a:r>
                <a:rPr lang="ru-RU" sz="900" b="1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, </a:t>
              </a:r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годовая</a:t>
              </a:r>
              <a:endParaRPr lang="en-US" sz="900" b="0"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9" name="TextBox 8"/>
            <xdr:cNvSpPr txBox="1"/>
          </xdr:nvSpPr>
          <xdr:spPr>
            <a:xfrm>
              <a:off x="10420039" y="2152650"/>
              <a:ext cx="1740019" cy="600075"/>
            </a:xfrm>
            <a:prstGeom prst="rect">
              <a:avLst/>
            </a:prstGeom>
            <a:noFill/>
            <a:ln w="12700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Приказ Росстата:</a:t>
              </a:r>
              <a:b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Об утверждении формы </a:t>
              </a:r>
              <a:b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от  0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5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.0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9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.201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8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 № 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543</a:t>
              </a:r>
              <a:endParaRPr lang="ru-RU" sz="8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</xdr:grpSp>
      <xdr:sp macro="" textlink="">
        <xdr:nvSpPr>
          <xdr:cNvPr id="12" name="TextBox 11"/>
          <xdr:cNvSpPr txBox="1"/>
        </xdr:nvSpPr>
        <xdr:spPr>
          <a:xfrm>
            <a:off x="13888293" y="2943225"/>
            <a:ext cx="2224239" cy="266700"/>
          </a:xfrm>
          <a:prstGeom prst="rect">
            <a:avLst/>
          </a:prstGeom>
          <a:solidFill>
            <a:schemeClr val="lt1"/>
          </a:solidFill>
          <a:ln w="12700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ru-RU" sz="8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Форма № 46-ЭЭ (передача)</a:t>
            </a:r>
            <a:endParaRPr lang="en-US" sz="800" b="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oneCellAnchor>
    <xdr:from>
      <xdr:col>7</xdr:col>
      <xdr:colOff>9525</xdr:colOff>
      <xdr:row>13</xdr:row>
      <xdr:rowOff>9525</xdr:rowOff>
    </xdr:from>
    <xdr:ext cx="323850" cy="323850"/>
    <xdr:pic macro="[0]!modButton.cmdUpdateReestrOrg_Click_Handler">
      <xdr:nvPicPr>
        <xdr:cNvPr id="13" name="cmdRefreshOrg" descr="icon16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7210425" y="2228850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  <xdr:oneCellAnchor>
    <xdr:from>
      <xdr:col>7</xdr:col>
      <xdr:colOff>9525</xdr:colOff>
      <xdr:row>25</xdr:row>
      <xdr:rowOff>38100</xdr:rowOff>
    </xdr:from>
    <xdr:ext cx="323850" cy="323850"/>
    <xdr:pic macro="[0]!modButton.cmdUpdateReestrMO_Click_Handler">
      <xdr:nvPicPr>
        <xdr:cNvPr id="14" name="cmdRefreshMO" descr="icon16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7210425" y="3952875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28575</xdr:rowOff>
    </xdr:from>
    <xdr:to>
      <xdr:col>2</xdr:col>
      <xdr:colOff>464083</xdr:colOff>
      <xdr:row>1</xdr:row>
      <xdr:rowOff>59400</xdr:rowOff>
    </xdr:to>
    <xdr:pic macro="[0]!AllSheetsInThisWorkbook.MakeList"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1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28575"/>
          <a:ext cx="292633" cy="288000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_________Microsoft_Office_Word_97_-_20031.doc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nstruction"/>
  <dimension ref="B1:AA118"/>
  <sheetViews>
    <sheetView showGridLines="0" workbookViewId="0"/>
  </sheetViews>
  <sheetFormatPr defaultRowHeight="1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7" max="27" width="0" hidden="1" customWidth="1"/>
  </cols>
  <sheetData>
    <row r="1" spans="2:27" ht="10.5" customHeight="1">
      <c r="AA1" t="s">
        <v>165</v>
      </c>
    </row>
    <row r="2" spans="2:27" ht="16.5" customHeight="1">
      <c r="B2" s="1" t="str">
        <f>"Код шаблона: " &amp; GetCode()</f>
        <v>Код шаблона: 46EP.STX</v>
      </c>
      <c r="C2" s="1"/>
      <c r="D2" s="1"/>
      <c r="E2" s="1"/>
      <c r="F2" s="1"/>
      <c r="G2" s="1"/>
    </row>
    <row r="3" spans="2:27" ht="18" customHeight="1">
      <c r="B3" s="1" t="str">
        <f>"Версия " &amp; GetVersion()</f>
        <v>Версия 1.0</v>
      </c>
      <c r="C3" s="1"/>
    </row>
    <row r="4" spans="2:27" ht="6" customHeight="1"/>
    <row r="5" spans="2:27" ht="32.25" customHeight="1">
      <c r="B5" s="1" t="s">
        <v>431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2:27" ht="9.75" customHeight="1"/>
    <row r="7" spans="2:27" ht="15" customHeight="1">
      <c r="E7" s="1" t="s">
        <v>252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2:27" ht="15" customHeight="1"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2:27" ht="15" customHeight="1"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7" ht="10.5" customHeight="1"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7" ht="27" customHeight="1"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7" ht="12" customHeight="1"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7" ht="38.25" customHeight="1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7" ht="15" customHeight="1"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7"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7"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5:24" ht="15" customHeight="1"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5:24"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5:24" ht="59.25" customHeight="1"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5:24" hidden="1"/>
    <row r="21" spans="5:24" ht="14.25" hidden="1" customHeight="1">
      <c r="E21" t="s">
        <v>166</v>
      </c>
      <c r="F21" s="1" t="s">
        <v>167</v>
      </c>
      <c r="G21" s="1"/>
      <c r="H21" s="1"/>
      <c r="I21" s="1"/>
      <c r="J21" s="1"/>
      <c r="K21" s="1"/>
      <c r="L21" s="1"/>
      <c r="M21" s="1"/>
      <c r="O21" t="s">
        <v>166</v>
      </c>
      <c r="P21" s="1" t="s">
        <v>180</v>
      </c>
      <c r="Q21" s="1"/>
      <c r="R21" s="1"/>
      <c r="S21" s="1"/>
      <c r="T21" s="1"/>
      <c r="U21" s="1"/>
      <c r="V21" s="1"/>
      <c r="W21" s="1"/>
      <c r="X21" s="1"/>
    </row>
    <row r="22" spans="5:24" ht="14.25" hidden="1" customHeight="1">
      <c r="E22" t="s">
        <v>166</v>
      </c>
      <c r="F22" s="1" t="s">
        <v>168</v>
      </c>
      <c r="G22" s="1"/>
      <c r="H22" s="1"/>
      <c r="I22" s="1"/>
      <c r="J22" s="1"/>
      <c r="K22" s="1"/>
      <c r="L22" s="1"/>
      <c r="M22" s="1"/>
      <c r="O22" t="s">
        <v>166</v>
      </c>
      <c r="P22" s="1" t="s">
        <v>169</v>
      </c>
      <c r="Q22" s="1"/>
      <c r="R22" s="1"/>
      <c r="S22" s="1"/>
      <c r="T22" s="1"/>
      <c r="U22" s="1"/>
      <c r="V22" s="1"/>
      <c r="W22" s="1"/>
      <c r="X22" s="1"/>
    </row>
    <row r="23" spans="5:24" ht="14.25" hidden="1" customHeight="1">
      <c r="E23" t="s">
        <v>166</v>
      </c>
      <c r="F23" s="1" t="s">
        <v>429</v>
      </c>
      <c r="G23" s="1"/>
      <c r="H23" s="1"/>
      <c r="I23" s="1"/>
      <c r="J23" s="1"/>
      <c r="K23" s="1"/>
      <c r="L23" s="1"/>
      <c r="M23" s="1"/>
      <c r="N23" s="1"/>
    </row>
    <row r="24" spans="5:24" ht="10.5" hidden="1" customHeight="1"/>
    <row r="25" spans="5:24" ht="27" hidden="1" customHeight="1"/>
    <row r="26" spans="5:24" ht="12" hidden="1" customHeight="1"/>
    <row r="27" spans="5:24" ht="51.75" hidden="1" customHeight="1"/>
    <row r="28" spans="5:24" hidden="1"/>
    <row r="29" spans="5:24" hidden="1"/>
    <row r="30" spans="5:24" hidden="1"/>
    <row r="31" spans="5:24" hidden="1"/>
    <row r="32" spans="5:24" hidden="1"/>
    <row r="33" spans="5:24" ht="18" hidden="1" customHeight="1"/>
    <row r="34" spans="5:24" hidden="1"/>
    <row r="35" spans="5:24" ht="24" hidden="1" customHeight="1">
      <c r="E35" s="1" t="s">
        <v>253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5:24" ht="38.25" hidden="1" customHeight="1"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5:24" ht="9.75" hidden="1" customHeight="1"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5:24" ht="51" hidden="1" customHeight="1"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5:24" ht="15" hidden="1" customHeight="1"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5:24" ht="12" hidden="1" customHeight="1"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5:24" ht="38.25" hidden="1" customHeight="1"/>
    <row r="42" spans="5:24" hidden="1"/>
    <row r="43" spans="5:24" hidden="1"/>
    <row r="44" spans="5:24" ht="33.75" hidden="1" customHeight="1"/>
    <row r="45" spans="5:24" hidden="1"/>
    <row r="46" spans="5:24" ht="24" hidden="1" customHeight="1">
      <c r="E46" s="1" t="s">
        <v>170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5:24" ht="37.5" hidden="1" customHeight="1"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5:24" ht="24" hidden="1" customHeight="1"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5:24" ht="51" hidden="1" customHeight="1"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5:24" hidden="1"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5:24" hidden="1"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5:24" hidden="1"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5:24" hidden="1"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5:24" hidden="1"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5:24" hidden="1"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5:24" ht="25.5" hidden="1" customHeight="1"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5:24" hidden="1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5:24" ht="15" hidden="1" customHeight="1"/>
    <row r="59" spans="5:24" ht="15" hidden="1" customHeight="1">
      <c r="E59" s="1" t="s">
        <v>224</v>
      </c>
      <c r="F59" s="1"/>
      <c r="G59" s="1"/>
      <c r="H59" s="1"/>
      <c r="I59" s="1"/>
      <c r="J59" s="1"/>
      <c r="K59" s="1" t="s">
        <v>221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5:24" ht="15" hidden="1" customHeight="1">
      <c r="E60" s="1" t="s">
        <v>146</v>
      </c>
      <c r="F60" s="1"/>
      <c r="G60" s="1"/>
      <c r="H60" s="1"/>
      <c r="I60" s="1"/>
      <c r="J60" s="1"/>
      <c r="K60" s="1" t="s">
        <v>223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5:24" hidden="1"/>
    <row r="62" spans="5:24" ht="27.75" hidden="1" customHeight="1"/>
    <row r="63" spans="5:24" hidden="1"/>
    <row r="64" spans="5:24" hidden="1"/>
    <row r="65" spans="5:24" hidden="1"/>
    <row r="66" spans="5:24" hidden="1"/>
    <row r="67" spans="5:24" hidden="1"/>
    <row r="68" spans="5:24" ht="89.25" hidden="1" customHeight="1"/>
    <row r="69" spans="5:24" hidden="1"/>
    <row r="70" spans="5:24" ht="12" hidden="1" customHeight="1">
      <c r="E70" t="s">
        <v>254</v>
      </c>
    </row>
    <row r="71" spans="5:24" ht="12" hidden="1" customHeight="1">
      <c r="E71" s="1" t="s">
        <v>154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5:24" ht="7.5" hidden="1" customHeight="1"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5:24" hidden="1">
      <c r="E73" s="1" t="s">
        <v>255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5:24" hidden="1"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5:24" ht="4.5" hidden="1" customHeight="1"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5:24" hidden="1">
      <c r="E76" t="s">
        <v>256</v>
      </c>
    </row>
    <row r="77" spans="5:24" hidden="1">
      <c r="E77" s="1" t="s">
        <v>257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5:24" hidden="1"/>
    <row r="79" spans="5:24" hidden="1">
      <c r="E79" t="s">
        <v>258</v>
      </c>
    </row>
    <row r="80" spans="5:24" hidden="1">
      <c r="E80" s="1" t="s">
        <v>259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5:24" hidden="1"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5:24" hidden="1"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5:24" hidden="1"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5:24" ht="66" hidden="1" customHeight="1"/>
    <row r="85" spans="5:24" hidden="1"/>
    <row r="86" spans="5:24" hidden="1">
      <c r="E86" s="1"/>
      <c r="F86" s="1"/>
      <c r="G86" s="1"/>
    </row>
    <row r="87" spans="5:24" ht="15" hidden="1" customHeight="1">
      <c r="E87" s="1" t="s">
        <v>222</v>
      </c>
      <c r="F87" s="1"/>
      <c r="G87" s="1"/>
      <c r="H87" s="1"/>
      <c r="I87" s="1"/>
      <c r="J87" s="1"/>
      <c r="K87" s="1" t="s">
        <v>230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5:24" ht="15" hidden="1" customHeight="1"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5:24" ht="15" hidden="1" customHeight="1">
      <c r="E89" s="1" t="s">
        <v>231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5:24" hidden="1">
      <c r="E90" s="1" t="s">
        <v>232</v>
      </c>
      <c r="F90" s="1"/>
      <c r="G90" s="1"/>
      <c r="H90" s="1"/>
      <c r="I90" s="1"/>
      <c r="J90" s="1"/>
      <c r="K90" s="1" t="s">
        <v>238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5:24" hidden="1">
      <c r="E91" s="1" t="s">
        <v>233</v>
      </c>
      <c r="F91" s="1"/>
      <c r="G91" s="1"/>
      <c r="H91" s="1"/>
      <c r="I91" s="1"/>
      <c r="J91" s="1"/>
      <c r="K91" s="1" t="s">
        <v>239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5:24" hidden="1"/>
    <row r="93" spans="5:24" hidden="1">
      <c r="E93" s="1" t="s">
        <v>232</v>
      </c>
      <c r="F93" s="1"/>
      <c r="G93" s="1"/>
      <c r="H93" s="1"/>
      <c r="I93" s="1"/>
      <c r="J93" s="1"/>
      <c r="K93" s="1" t="s">
        <v>415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5:24" hidden="1">
      <c r="E94" s="1" t="s">
        <v>233</v>
      </c>
      <c r="F94" s="1"/>
      <c r="G94" s="1"/>
      <c r="H94" s="1"/>
      <c r="I94" s="1"/>
      <c r="J94" s="1"/>
      <c r="K94" s="1" t="s">
        <v>416</v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5:24" hidden="1"/>
    <row r="96" spans="5:24" hidden="1"/>
    <row r="97" spans="5:27" hidden="1"/>
    <row r="98" spans="5:27" hidden="1"/>
    <row r="99" spans="5:27" hidden="1"/>
    <row r="100" spans="5:27" hidden="1"/>
    <row r="101" spans="5:27" ht="27" hidden="1" customHeight="1"/>
    <row r="102" spans="5:27" hidden="1"/>
    <row r="103" spans="5:27" ht="25.5" hidden="1" customHeight="1">
      <c r="E103" s="1" t="s">
        <v>171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5:27" ht="15" hidden="1" customHeight="1"/>
    <row r="105" spans="5:27" ht="15" hidden="1" customHeight="1">
      <c r="F105" s="1" t="s">
        <v>172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AA105" t="s">
        <v>173</v>
      </c>
    </row>
    <row r="106" spans="5:27" ht="15" hidden="1" customHeight="1"/>
    <row r="107" spans="5:27" hidden="1">
      <c r="F107" s="1" t="s">
        <v>174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5:27" hidden="1"/>
    <row r="109" spans="5:27" hidden="1"/>
    <row r="110" spans="5:27" hidden="1"/>
    <row r="111" spans="5:27" hidden="1"/>
    <row r="112" spans="5:27" hidden="1"/>
    <row r="113" hidden="1"/>
    <row r="114" hidden="1"/>
    <row r="115" hidden="1"/>
    <row r="116" ht="30" hidden="1" customHeight="1"/>
    <row r="117" ht="31.5" hidden="1" customHeight="1"/>
    <row r="118" ht="15" customHeight="1"/>
  </sheetData>
  <sheetProtection sheet="1" objects="1" scenarios="1" formatColumns="0" formatRows="0" autoFilter="0"/>
  <dataConsolidate link="1"/>
  <mergeCells count="41">
    <mergeCell ref="E72:X72"/>
    <mergeCell ref="E71:X71"/>
    <mergeCell ref="E73:X75"/>
    <mergeCell ref="E89:X89"/>
    <mergeCell ref="E90:J90"/>
    <mergeCell ref="K90:X90"/>
    <mergeCell ref="E81:X81"/>
    <mergeCell ref="E80:X80"/>
    <mergeCell ref="E77:X77"/>
    <mergeCell ref="E59:J59"/>
    <mergeCell ref="K59:X59"/>
    <mergeCell ref="E60:J60"/>
    <mergeCell ref="K60:X60"/>
    <mergeCell ref="E40:X40"/>
    <mergeCell ref="B2:G2"/>
    <mergeCell ref="B3:C3"/>
    <mergeCell ref="B5:Y5"/>
    <mergeCell ref="E7:X19"/>
    <mergeCell ref="E46:X57"/>
    <mergeCell ref="F21:M21"/>
    <mergeCell ref="P21:X21"/>
    <mergeCell ref="F22:M22"/>
    <mergeCell ref="P22:X22"/>
    <mergeCell ref="E35:X39"/>
    <mergeCell ref="F23:N23"/>
    <mergeCell ref="F107:X107"/>
    <mergeCell ref="E86:G86"/>
    <mergeCell ref="E82:X82"/>
    <mergeCell ref="E88:J88"/>
    <mergeCell ref="K88:X88"/>
    <mergeCell ref="E103:X103"/>
    <mergeCell ref="E93:J93"/>
    <mergeCell ref="E94:J94"/>
    <mergeCell ref="K93:X93"/>
    <mergeCell ref="K94:X94"/>
    <mergeCell ref="F105:S105"/>
    <mergeCell ref="E91:J91"/>
    <mergeCell ref="K91:X91"/>
    <mergeCell ref="E83:X83"/>
    <mergeCell ref="E87:J87"/>
    <mergeCell ref="K87:X87"/>
  </mergeCells>
  <phoneticPr fontId="0" type="noConversion"/>
  <dataValidations count="1">
    <dataValidation allowBlank="1" showInputMessage="1" promptTitle="Ввод" prompt="Для выбора организации необходимо два раза нажать левую клавишу мыши!" sqref="E23"/>
  </dataValidations>
  <hyperlinks>
    <hyperlink ref="K59:X59" location="Инструкция!A1" tooltip="Обратиться за помощью" display="Обратиться за помощью"/>
    <hyperlink ref="K60:X60" location="Инструкция!A1" tooltip="Перейти" display="Перейти"/>
    <hyperlink ref="L87:X87" location="Инструкция!A1" display="Перейти к разделу"/>
    <hyperlink ref="K87:X87" location="Инструкция!A1" tooltip="Перейти к разделу" display="Перейти к разделу"/>
    <hyperlink ref="E71:X71" location="Инструкция!A1" tooltip="Указания по заполнению формы федерального статистического наблюдения" display="Указания по заполнению формы федерального статистического наблюдения"/>
    <hyperlink ref="E77:X77" location="Инструкция!A1" tooltip="Руководство по загрузке документов" display="Руководство по загрузке документов"/>
    <hyperlink ref="E80:X80" location="Инструкция!A1" tooltip="Пояснительная записка" display="Пояснительная записка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oleObject progId="Word.Document.8" shapeId="333825" r:id="rId4"/>
  </oleObjects>
</worksheet>
</file>

<file path=xl/worksheets/sheet10.xml><?xml version="1.0" encoding="utf-8"?>
<worksheet xmlns="http://schemas.openxmlformats.org/spreadsheetml/2006/main" xmlns:r="http://schemas.openxmlformats.org/officeDocument/2006/relationships">
  <sheetPr codeName="AllSheetsInThisWorkbook">
    <tabColor indexed="47"/>
  </sheetPr>
  <dimension ref="A1:B24"/>
  <sheetViews>
    <sheetView showGridLines="0" showRowColHeaders="0" workbookViewId="0">
      <selection activeCell="L29" sqref="L29"/>
    </sheetView>
  </sheetViews>
  <sheetFormatPr defaultRowHeight="15"/>
  <cols>
    <col min="1" max="1" width="25.28515625" bestFit="1" customWidth="1"/>
    <col min="2" max="2" width="21.140625" bestFit="1" customWidth="1"/>
  </cols>
  <sheetData>
    <row r="1" spans="1:2" ht="20.25" customHeight="1">
      <c r="A1" t="s">
        <v>7</v>
      </c>
      <c r="B1" t="s">
        <v>8</v>
      </c>
    </row>
    <row r="2" spans="1:2">
      <c r="A2" t="s">
        <v>9</v>
      </c>
      <c r="B2" t="s">
        <v>210</v>
      </c>
    </row>
    <row r="3" spans="1:2">
      <c r="A3" t="s">
        <v>1</v>
      </c>
      <c r="B3" t="s">
        <v>13</v>
      </c>
    </row>
    <row r="4" spans="1:2">
      <c r="A4" t="s">
        <v>151</v>
      </c>
      <c r="B4" t="s">
        <v>129</v>
      </c>
    </row>
    <row r="5" spans="1:2">
      <c r="A5" t="s">
        <v>209</v>
      </c>
      <c r="B5" t="s">
        <v>10</v>
      </c>
    </row>
    <row r="6" spans="1:2">
      <c r="A6" t="s">
        <v>175</v>
      </c>
      <c r="B6" t="s">
        <v>153</v>
      </c>
    </row>
    <row r="7" spans="1:2">
      <c r="A7" t="s">
        <v>152</v>
      </c>
      <c r="B7" t="s">
        <v>211</v>
      </c>
    </row>
    <row r="8" spans="1:2">
      <c r="B8" t="s">
        <v>212</v>
      </c>
    </row>
    <row r="9" spans="1:2">
      <c r="B9" t="s">
        <v>107</v>
      </c>
    </row>
    <row r="10" spans="1:2">
      <c r="B10" t="s">
        <v>130</v>
      </c>
    </row>
    <row r="11" spans="1:2">
      <c r="B11" t="s">
        <v>234</v>
      </c>
    </row>
    <row r="12" spans="1:2">
      <c r="B12" t="s">
        <v>235</v>
      </c>
    </row>
    <row r="13" spans="1:2">
      <c r="B13" t="s">
        <v>11</v>
      </c>
    </row>
    <row r="14" spans="1:2">
      <c r="B14" t="s">
        <v>406</v>
      </c>
    </row>
    <row r="15" spans="1:2">
      <c r="B15" t="s">
        <v>12</v>
      </c>
    </row>
    <row r="16" spans="1:2">
      <c r="B16" t="s">
        <v>407</v>
      </c>
    </row>
    <row r="17" spans="2:2">
      <c r="B17" t="s">
        <v>236</v>
      </c>
    </row>
    <row r="18" spans="2:2">
      <c r="B18" t="s">
        <v>14</v>
      </c>
    </row>
    <row r="19" spans="2:2">
      <c r="B19" t="s">
        <v>408</v>
      </c>
    </row>
    <row r="20" spans="2:2">
      <c r="B20" t="s">
        <v>237</v>
      </c>
    </row>
    <row r="21" spans="2:2">
      <c r="B21" t="s">
        <v>15</v>
      </c>
    </row>
    <row r="22" spans="2:2">
      <c r="B22" t="s">
        <v>2</v>
      </c>
    </row>
    <row r="23" spans="2:2">
      <c r="B23" t="s">
        <v>131</v>
      </c>
    </row>
    <row r="24" spans="2:2">
      <c r="B24" t="s">
        <v>409</v>
      </c>
    </row>
  </sheetData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mod_01">
    <tabColor indexed="47"/>
  </sheetPr>
  <dimension ref="A1"/>
  <sheetViews>
    <sheetView workbookViewId="0">
      <selection activeCell="K31" sqref="K31"/>
    </sheetView>
  </sheetViews>
  <sheetFormatPr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mod_11">
    <tabColor indexed="47"/>
  </sheetPr>
  <dimension ref="A1"/>
  <sheetViews>
    <sheetView workbookViewId="0">
      <selection activeCell="W44" sqref="W44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workbookViewId="0">
      <selection activeCell="K17" sqref="K17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modListProv">
    <tabColor indexed="47"/>
  </sheetPr>
  <dimension ref="A1"/>
  <sheetViews>
    <sheetView showGridLines="0" workbookViewId="0">
      <selection activeCell="I41" sqref="I41"/>
    </sheetView>
  </sheetViews>
  <sheetFormatPr defaultRowHeight="15"/>
  <sheetData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modButton">
    <tabColor indexed="47"/>
  </sheetPr>
  <dimension ref="A1"/>
  <sheetViews>
    <sheetView showGridLines="0" workbookViewId="0">
      <selection sqref="A1:IV21"/>
    </sheetView>
  </sheetViews>
  <sheetFormatPr defaultRowHeight="15"/>
  <sheetData>
    <row r="1" ht="52.5" customHeight="1"/>
  </sheetData>
  <phoneticPr fontId="0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odInstruction">
    <tabColor indexed="47"/>
  </sheetPr>
  <dimension ref="A1"/>
  <sheetViews>
    <sheetView showGridLines="0" workbookViewId="0">
      <selection activeCell="D53" sqref="D53"/>
    </sheetView>
  </sheetViews>
  <sheetFormatPr defaultRowHeight="15"/>
  <sheetData/>
  <sheetProtection formatColumns="0" formatRows="0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modHTTP">
    <tabColor indexed="47"/>
  </sheetPr>
  <dimension ref="A1"/>
  <sheetViews>
    <sheetView showGridLines="0" workbookViewId="0">
      <selection activeCell="D53" sqref="D53"/>
    </sheetView>
  </sheetViews>
  <sheetFormatPr defaultRowHeight="15"/>
  <sheetData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TSH_REESTR_ORG">
    <tabColor indexed="47"/>
  </sheetPr>
  <dimension ref="A1:S132"/>
  <sheetViews>
    <sheetView showGridLines="0" workbookViewId="0">
      <selection activeCell="I18" sqref="I18"/>
    </sheetView>
  </sheetViews>
  <sheetFormatPr defaultRowHeight="15"/>
  <cols>
    <col min="2" max="2" width="22.7109375" bestFit="1" customWidth="1"/>
  </cols>
  <sheetData>
    <row r="1" spans="1:19">
      <c r="B1" t="s">
        <v>886</v>
      </c>
      <c r="C1" t="s">
        <v>887</v>
      </c>
      <c r="D1" t="s">
        <v>113</v>
      </c>
      <c r="E1" t="s">
        <v>888</v>
      </c>
      <c r="F1" t="s">
        <v>114</v>
      </c>
      <c r="G1" t="s">
        <v>115</v>
      </c>
      <c r="H1" t="s">
        <v>109</v>
      </c>
      <c r="I1" t="s">
        <v>110</v>
      </c>
      <c r="J1" t="s">
        <v>111</v>
      </c>
      <c r="K1" t="s">
        <v>112</v>
      </c>
      <c r="L1" t="s">
        <v>889</v>
      </c>
      <c r="M1" t="s">
        <v>890</v>
      </c>
      <c r="N1" t="s">
        <v>891</v>
      </c>
      <c r="O1" t="s">
        <v>892</v>
      </c>
      <c r="P1" t="s">
        <v>147</v>
      </c>
      <c r="Q1" t="s">
        <v>893</v>
      </c>
      <c r="R1" t="s">
        <v>894</v>
      </c>
      <c r="S1" t="s">
        <v>895</v>
      </c>
    </row>
    <row r="2" spans="1:19">
      <c r="A2">
        <v>1</v>
      </c>
      <c r="B2" t="s">
        <v>896</v>
      </c>
      <c r="C2" t="s">
        <v>27</v>
      </c>
      <c r="H2" t="s">
        <v>897</v>
      </c>
      <c r="I2" t="s">
        <v>898</v>
      </c>
      <c r="J2" t="s">
        <v>899</v>
      </c>
      <c r="K2" t="s">
        <v>900</v>
      </c>
      <c r="Q2" t="s">
        <v>901</v>
      </c>
      <c r="R2" t="s">
        <v>902</v>
      </c>
      <c r="S2" t="s">
        <v>903</v>
      </c>
    </row>
    <row r="3" spans="1:19">
      <c r="A3">
        <v>2</v>
      </c>
      <c r="B3" t="s">
        <v>896</v>
      </c>
      <c r="C3" t="s">
        <v>27</v>
      </c>
      <c r="H3" t="s">
        <v>904</v>
      </c>
      <c r="I3" t="s">
        <v>905</v>
      </c>
      <c r="J3" t="s">
        <v>906</v>
      </c>
      <c r="K3" t="s">
        <v>900</v>
      </c>
      <c r="L3" t="s">
        <v>907</v>
      </c>
      <c r="Q3" t="s">
        <v>901</v>
      </c>
      <c r="R3" t="s">
        <v>902</v>
      </c>
      <c r="S3" t="s">
        <v>903</v>
      </c>
    </row>
    <row r="4" spans="1:19">
      <c r="A4">
        <v>3</v>
      </c>
      <c r="B4" t="s">
        <v>896</v>
      </c>
      <c r="C4" t="s">
        <v>27</v>
      </c>
      <c r="H4" t="s">
        <v>908</v>
      </c>
      <c r="I4" t="s">
        <v>909</v>
      </c>
      <c r="J4" t="s">
        <v>910</v>
      </c>
      <c r="K4" t="s">
        <v>911</v>
      </c>
      <c r="Q4" t="s">
        <v>912</v>
      </c>
      <c r="R4" t="s">
        <v>913</v>
      </c>
      <c r="S4" t="s">
        <v>903</v>
      </c>
    </row>
    <row r="5" spans="1:19">
      <c r="A5">
        <v>4</v>
      </c>
      <c r="B5" t="s">
        <v>896</v>
      </c>
      <c r="C5" t="s">
        <v>27</v>
      </c>
      <c r="H5" t="s">
        <v>914</v>
      </c>
      <c r="I5" t="s">
        <v>915</v>
      </c>
      <c r="J5" t="s">
        <v>916</v>
      </c>
      <c r="K5" t="s">
        <v>917</v>
      </c>
      <c r="Q5" t="s">
        <v>918</v>
      </c>
      <c r="R5" t="s">
        <v>919</v>
      </c>
      <c r="S5" t="s">
        <v>903</v>
      </c>
    </row>
    <row r="6" spans="1:19">
      <c r="A6">
        <v>5</v>
      </c>
      <c r="B6" t="s">
        <v>896</v>
      </c>
      <c r="C6" t="s">
        <v>27</v>
      </c>
      <c r="H6" t="s">
        <v>920</v>
      </c>
      <c r="I6" t="s">
        <v>921</v>
      </c>
      <c r="J6" t="s">
        <v>922</v>
      </c>
      <c r="K6" t="s">
        <v>923</v>
      </c>
      <c r="Q6" t="s">
        <v>924</v>
      </c>
      <c r="R6" t="s">
        <v>925</v>
      </c>
      <c r="S6" t="s">
        <v>903</v>
      </c>
    </row>
    <row r="7" spans="1:19">
      <c r="A7">
        <v>6</v>
      </c>
      <c r="B7" t="s">
        <v>896</v>
      </c>
      <c r="C7" t="s">
        <v>27</v>
      </c>
      <c r="H7" t="s">
        <v>926</v>
      </c>
      <c r="I7" t="s">
        <v>927</v>
      </c>
      <c r="J7" t="s">
        <v>928</v>
      </c>
      <c r="K7" t="s">
        <v>929</v>
      </c>
      <c r="Q7" t="s">
        <v>924</v>
      </c>
      <c r="R7" t="s">
        <v>925</v>
      </c>
      <c r="S7" t="s">
        <v>903</v>
      </c>
    </row>
    <row r="8" spans="1:19">
      <c r="A8">
        <v>7</v>
      </c>
      <c r="B8" t="s">
        <v>896</v>
      </c>
      <c r="C8" t="s">
        <v>27</v>
      </c>
      <c r="H8" t="s">
        <v>930</v>
      </c>
      <c r="I8" t="s">
        <v>931</v>
      </c>
      <c r="J8" t="s">
        <v>932</v>
      </c>
      <c r="K8" t="s">
        <v>933</v>
      </c>
      <c r="Q8" t="s">
        <v>901</v>
      </c>
      <c r="R8" t="s">
        <v>902</v>
      </c>
      <c r="S8" t="s">
        <v>903</v>
      </c>
    </row>
    <row r="9" spans="1:19">
      <c r="A9">
        <v>8</v>
      </c>
      <c r="B9" t="s">
        <v>896</v>
      </c>
      <c r="C9" t="s">
        <v>27</v>
      </c>
      <c r="H9" t="s">
        <v>934</v>
      </c>
      <c r="I9" t="s">
        <v>935</v>
      </c>
      <c r="J9" t="s">
        <v>936</v>
      </c>
      <c r="K9" t="s">
        <v>937</v>
      </c>
      <c r="Q9" t="s">
        <v>924</v>
      </c>
      <c r="R9" t="s">
        <v>925</v>
      </c>
      <c r="S9" t="s">
        <v>903</v>
      </c>
    </row>
    <row r="10" spans="1:19">
      <c r="A10">
        <v>9</v>
      </c>
      <c r="B10" t="s">
        <v>896</v>
      </c>
      <c r="C10" t="s">
        <v>27</v>
      </c>
      <c r="H10" t="s">
        <v>938</v>
      </c>
      <c r="I10" t="s">
        <v>939</v>
      </c>
      <c r="J10" t="s">
        <v>940</v>
      </c>
      <c r="K10" t="s">
        <v>941</v>
      </c>
      <c r="Q10" t="s">
        <v>924</v>
      </c>
      <c r="R10" t="s">
        <v>925</v>
      </c>
      <c r="S10" t="s">
        <v>903</v>
      </c>
    </row>
    <row r="11" spans="1:19">
      <c r="A11">
        <v>10</v>
      </c>
      <c r="B11" t="s">
        <v>896</v>
      </c>
      <c r="C11" t="s">
        <v>27</v>
      </c>
      <c r="H11" t="s">
        <v>942</v>
      </c>
      <c r="I11" t="s">
        <v>943</v>
      </c>
      <c r="J11" t="s">
        <v>944</v>
      </c>
      <c r="K11" t="s">
        <v>945</v>
      </c>
      <c r="L11" t="s">
        <v>946</v>
      </c>
      <c r="Q11" t="s">
        <v>924</v>
      </c>
      <c r="R11" t="s">
        <v>925</v>
      </c>
      <c r="S11" t="s">
        <v>903</v>
      </c>
    </row>
    <row r="12" spans="1:19">
      <c r="A12">
        <v>11</v>
      </c>
      <c r="B12" t="s">
        <v>896</v>
      </c>
      <c r="C12" t="s">
        <v>27</v>
      </c>
      <c r="H12" t="s">
        <v>947</v>
      </c>
      <c r="I12" t="s">
        <v>948</v>
      </c>
      <c r="J12" t="s">
        <v>949</v>
      </c>
      <c r="K12" t="s">
        <v>950</v>
      </c>
      <c r="L12" t="s">
        <v>951</v>
      </c>
      <c r="Q12" t="s">
        <v>901</v>
      </c>
      <c r="R12" t="s">
        <v>902</v>
      </c>
      <c r="S12" t="s">
        <v>903</v>
      </c>
    </row>
    <row r="13" spans="1:19">
      <c r="A13">
        <v>12</v>
      </c>
      <c r="B13" t="s">
        <v>896</v>
      </c>
      <c r="C13" t="s">
        <v>27</v>
      </c>
      <c r="H13" t="s">
        <v>952</v>
      </c>
      <c r="I13" t="s">
        <v>953</v>
      </c>
      <c r="J13" t="s">
        <v>954</v>
      </c>
      <c r="K13" t="s">
        <v>955</v>
      </c>
      <c r="Q13" t="s">
        <v>924</v>
      </c>
      <c r="R13" t="s">
        <v>925</v>
      </c>
      <c r="S13" t="s">
        <v>903</v>
      </c>
    </row>
    <row r="14" spans="1:19">
      <c r="A14">
        <v>13</v>
      </c>
      <c r="B14" t="s">
        <v>896</v>
      </c>
      <c r="C14" t="s">
        <v>27</v>
      </c>
      <c r="H14" t="s">
        <v>956</v>
      </c>
      <c r="I14" t="s">
        <v>957</v>
      </c>
      <c r="J14" t="s">
        <v>958</v>
      </c>
      <c r="K14" t="s">
        <v>959</v>
      </c>
      <c r="Q14" t="s">
        <v>924</v>
      </c>
      <c r="R14" t="s">
        <v>925</v>
      </c>
      <c r="S14" t="s">
        <v>903</v>
      </c>
    </row>
    <row r="15" spans="1:19">
      <c r="A15">
        <v>14</v>
      </c>
      <c r="B15" t="s">
        <v>896</v>
      </c>
      <c r="C15" t="s">
        <v>27</v>
      </c>
      <c r="H15" t="s">
        <v>960</v>
      </c>
      <c r="I15" t="s">
        <v>961</v>
      </c>
      <c r="J15" t="s">
        <v>962</v>
      </c>
      <c r="K15" t="s">
        <v>963</v>
      </c>
      <c r="Q15" t="s">
        <v>924</v>
      </c>
      <c r="R15" t="s">
        <v>925</v>
      </c>
      <c r="S15" t="s">
        <v>903</v>
      </c>
    </row>
    <row r="16" spans="1:19">
      <c r="A16">
        <v>15</v>
      </c>
      <c r="B16" t="s">
        <v>896</v>
      </c>
      <c r="C16" t="s">
        <v>27</v>
      </c>
      <c r="H16" t="s">
        <v>964</v>
      </c>
      <c r="I16" t="s">
        <v>965</v>
      </c>
      <c r="J16" t="s">
        <v>966</v>
      </c>
      <c r="K16" t="s">
        <v>967</v>
      </c>
      <c r="Q16" t="s">
        <v>918</v>
      </c>
      <c r="R16" t="s">
        <v>919</v>
      </c>
      <c r="S16" t="s">
        <v>903</v>
      </c>
    </row>
    <row r="17" spans="1:19">
      <c r="A17">
        <v>16</v>
      </c>
      <c r="B17" t="s">
        <v>896</v>
      </c>
      <c r="C17" t="s">
        <v>27</v>
      </c>
      <c r="H17" t="s">
        <v>968</v>
      </c>
      <c r="I17" t="s">
        <v>969</v>
      </c>
      <c r="J17" t="s">
        <v>970</v>
      </c>
      <c r="K17" t="s">
        <v>941</v>
      </c>
      <c r="L17" t="s">
        <v>971</v>
      </c>
      <c r="Q17" t="s">
        <v>901</v>
      </c>
      <c r="R17" t="s">
        <v>902</v>
      </c>
      <c r="S17" t="s">
        <v>903</v>
      </c>
    </row>
    <row r="18" spans="1:19">
      <c r="A18">
        <v>17</v>
      </c>
      <c r="B18" t="s">
        <v>896</v>
      </c>
      <c r="C18" t="s">
        <v>27</v>
      </c>
      <c r="H18" t="s">
        <v>972</v>
      </c>
      <c r="I18" t="s">
        <v>973</v>
      </c>
      <c r="J18" t="s">
        <v>974</v>
      </c>
      <c r="K18" t="s">
        <v>975</v>
      </c>
      <c r="Q18" t="s">
        <v>901</v>
      </c>
      <c r="R18" t="s">
        <v>902</v>
      </c>
      <c r="S18" t="s">
        <v>903</v>
      </c>
    </row>
    <row r="19" spans="1:19">
      <c r="A19">
        <v>18</v>
      </c>
      <c r="B19" t="s">
        <v>896</v>
      </c>
      <c r="C19" t="s">
        <v>27</v>
      </c>
      <c r="H19" t="s">
        <v>976</v>
      </c>
      <c r="I19" t="s">
        <v>977</v>
      </c>
      <c r="J19" t="s">
        <v>978</v>
      </c>
      <c r="K19" t="s">
        <v>979</v>
      </c>
      <c r="Q19" t="s">
        <v>924</v>
      </c>
      <c r="R19" t="s">
        <v>925</v>
      </c>
      <c r="S19" t="s">
        <v>903</v>
      </c>
    </row>
    <row r="20" spans="1:19">
      <c r="A20">
        <v>19</v>
      </c>
      <c r="B20" t="s">
        <v>896</v>
      </c>
      <c r="C20" t="s">
        <v>27</v>
      </c>
      <c r="H20" t="s">
        <v>980</v>
      </c>
      <c r="I20" t="s">
        <v>981</v>
      </c>
      <c r="J20" t="s">
        <v>982</v>
      </c>
      <c r="K20" t="s">
        <v>983</v>
      </c>
      <c r="Q20" t="s">
        <v>924</v>
      </c>
      <c r="R20" t="s">
        <v>925</v>
      </c>
      <c r="S20" t="s">
        <v>903</v>
      </c>
    </row>
    <row r="21" spans="1:19">
      <c r="A21">
        <v>20</v>
      </c>
      <c r="B21" t="s">
        <v>896</v>
      </c>
      <c r="C21" t="s">
        <v>27</v>
      </c>
      <c r="H21" t="s">
        <v>984</v>
      </c>
      <c r="I21" t="s">
        <v>985</v>
      </c>
      <c r="J21" t="s">
        <v>986</v>
      </c>
      <c r="K21" t="s">
        <v>987</v>
      </c>
      <c r="Q21" t="s">
        <v>924</v>
      </c>
      <c r="R21" t="s">
        <v>925</v>
      </c>
      <c r="S21" t="s">
        <v>903</v>
      </c>
    </row>
    <row r="22" spans="1:19">
      <c r="A22">
        <v>21</v>
      </c>
      <c r="B22" t="s">
        <v>896</v>
      </c>
      <c r="C22" t="s">
        <v>27</v>
      </c>
      <c r="H22" t="s">
        <v>988</v>
      </c>
      <c r="I22" t="s">
        <v>989</v>
      </c>
      <c r="J22" t="s">
        <v>990</v>
      </c>
      <c r="K22" t="s">
        <v>991</v>
      </c>
      <c r="Q22" t="s">
        <v>992</v>
      </c>
      <c r="R22" t="s">
        <v>993</v>
      </c>
      <c r="S22" t="s">
        <v>903</v>
      </c>
    </row>
    <row r="23" spans="1:19">
      <c r="A23">
        <v>22</v>
      </c>
      <c r="B23" t="s">
        <v>896</v>
      </c>
      <c r="C23" t="s">
        <v>27</v>
      </c>
      <c r="H23" t="s">
        <v>994</v>
      </c>
      <c r="I23" t="s">
        <v>995</v>
      </c>
      <c r="J23" t="s">
        <v>996</v>
      </c>
      <c r="K23" t="s">
        <v>997</v>
      </c>
      <c r="Q23" t="s">
        <v>924</v>
      </c>
      <c r="R23" t="s">
        <v>925</v>
      </c>
      <c r="S23" t="s">
        <v>903</v>
      </c>
    </row>
    <row r="24" spans="1:19">
      <c r="A24">
        <v>23</v>
      </c>
      <c r="B24" t="s">
        <v>896</v>
      </c>
      <c r="C24" t="s">
        <v>27</v>
      </c>
      <c r="H24" t="s">
        <v>998</v>
      </c>
      <c r="I24" t="s">
        <v>999</v>
      </c>
      <c r="J24" t="s">
        <v>1000</v>
      </c>
      <c r="K24" t="s">
        <v>1001</v>
      </c>
      <c r="L24" t="s">
        <v>1002</v>
      </c>
      <c r="Q24" t="s">
        <v>924</v>
      </c>
      <c r="R24" t="s">
        <v>925</v>
      </c>
      <c r="S24" t="s">
        <v>903</v>
      </c>
    </row>
    <row r="25" spans="1:19">
      <c r="A25">
        <v>24</v>
      </c>
      <c r="B25" t="s">
        <v>896</v>
      </c>
      <c r="C25" t="s">
        <v>27</v>
      </c>
      <c r="H25" t="s">
        <v>1003</v>
      </c>
      <c r="I25" t="s">
        <v>1004</v>
      </c>
      <c r="J25" t="s">
        <v>1005</v>
      </c>
      <c r="K25" t="s">
        <v>1006</v>
      </c>
      <c r="Q25" t="s">
        <v>901</v>
      </c>
      <c r="R25" t="s">
        <v>902</v>
      </c>
      <c r="S25" t="s">
        <v>903</v>
      </c>
    </row>
    <row r="26" spans="1:19">
      <c r="A26">
        <v>25</v>
      </c>
      <c r="B26" t="s">
        <v>896</v>
      </c>
      <c r="C26" t="s">
        <v>27</v>
      </c>
      <c r="H26" t="s">
        <v>1007</v>
      </c>
      <c r="I26" t="s">
        <v>1008</v>
      </c>
      <c r="J26" t="s">
        <v>1009</v>
      </c>
      <c r="K26" t="s">
        <v>1010</v>
      </c>
      <c r="Q26" t="s">
        <v>918</v>
      </c>
      <c r="R26" t="s">
        <v>919</v>
      </c>
      <c r="S26" t="s">
        <v>903</v>
      </c>
    </row>
    <row r="27" spans="1:19">
      <c r="A27">
        <v>26</v>
      </c>
      <c r="B27" t="s">
        <v>896</v>
      </c>
      <c r="C27" t="s">
        <v>27</v>
      </c>
      <c r="H27" t="s">
        <v>1011</v>
      </c>
      <c r="I27" t="s">
        <v>1012</v>
      </c>
      <c r="J27" t="s">
        <v>1013</v>
      </c>
      <c r="K27" t="s">
        <v>1014</v>
      </c>
      <c r="Q27" t="s">
        <v>924</v>
      </c>
      <c r="R27" t="s">
        <v>925</v>
      </c>
      <c r="S27" t="s">
        <v>903</v>
      </c>
    </row>
    <row r="28" spans="1:19">
      <c r="A28">
        <v>27</v>
      </c>
      <c r="B28" t="s">
        <v>896</v>
      </c>
      <c r="C28" t="s">
        <v>27</v>
      </c>
      <c r="H28" t="s">
        <v>1015</v>
      </c>
      <c r="I28" t="s">
        <v>1016</v>
      </c>
      <c r="J28" t="s">
        <v>1017</v>
      </c>
      <c r="K28" t="s">
        <v>937</v>
      </c>
      <c r="Q28" t="s">
        <v>924</v>
      </c>
      <c r="R28" t="s">
        <v>925</v>
      </c>
      <c r="S28" t="s">
        <v>903</v>
      </c>
    </row>
    <row r="29" spans="1:19">
      <c r="A29">
        <v>28</v>
      </c>
      <c r="B29" t="s">
        <v>896</v>
      </c>
      <c r="C29" t="s">
        <v>27</v>
      </c>
      <c r="H29" t="s">
        <v>1018</v>
      </c>
      <c r="I29" t="s">
        <v>1019</v>
      </c>
      <c r="J29" t="s">
        <v>1020</v>
      </c>
      <c r="K29" t="s">
        <v>1021</v>
      </c>
      <c r="Q29" t="s">
        <v>924</v>
      </c>
      <c r="R29" t="s">
        <v>925</v>
      </c>
      <c r="S29" t="s">
        <v>903</v>
      </c>
    </row>
    <row r="30" spans="1:19">
      <c r="A30">
        <v>29</v>
      </c>
      <c r="B30" t="s">
        <v>896</v>
      </c>
      <c r="C30" t="s">
        <v>27</v>
      </c>
      <c r="H30" t="s">
        <v>1022</v>
      </c>
      <c r="I30" t="s">
        <v>1023</v>
      </c>
      <c r="J30" t="s">
        <v>978</v>
      </c>
      <c r="K30" t="s">
        <v>1024</v>
      </c>
      <c r="Q30" t="s">
        <v>924</v>
      </c>
      <c r="R30" t="s">
        <v>925</v>
      </c>
      <c r="S30" t="s">
        <v>903</v>
      </c>
    </row>
    <row r="31" spans="1:19">
      <c r="A31">
        <v>30</v>
      </c>
      <c r="B31" t="s">
        <v>896</v>
      </c>
      <c r="C31" t="s">
        <v>27</v>
      </c>
      <c r="H31" t="s">
        <v>1025</v>
      </c>
      <c r="I31" t="s">
        <v>1026</v>
      </c>
      <c r="J31" t="s">
        <v>1027</v>
      </c>
      <c r="K31" t="s">
        <v>963</v>
      </c>
      <c r="Q31" t="s">
        <v>924</v>
      </c>
      <c r="R31" t="s">
        <v>925</v>
      </c>
      <c r="S31" t="s">
        <v>903</v>
      </c>
    </row>
    <row r="32" spans="1:19">
      <c r="A32">
        <v>31</v>
      </c>
      <c r="B32" t="s">
        <v>896</v>
      </c>
      <c r="C32" t="s">
        <v>27</v>
      </c>
      <c r="H32" t="s">
        <v>1028</v>
      </c>
      <c r="I32" t="s">
        <v>1029</v>
      </c>
      <c r="J32" t="s">
        <v>1030</v>
      </c>
      <c r="K32" t="s">
        <v>1014</v>
      </c>
      <c r="Q32" t="s">
        <v>924</v>
      </c>
      <c r="R32" t="s">
        <v>925</v>
      </c>
      <c r="S32" t="s">
        <v>903</v>
      </c>
    </row>
    <row r="33" spans="1:19">
      <c r="A33">
        <v>32</v>
      </c>
      <c r="B33" t="s">
        <v>896</v>
      </c>
      <c r="C33" t="s">
        <v>27</v>
      </c>
      <c r="H33" t="s">
        <v>1031</v>
      </c>
      <c r="I33" t="s">
        <v>1032</v>
      </c>
      <c r="J33" t="s">
        <v>1033</v>
      </c>
      <c r="K33" t="s">
        <v>923</v>
      </c>
      <c r="Q33" t="s">
        <v>924</v>
      </c>
      <c r="R33" t="s">
        <v>925</v>
      </c>
      <c r="S33" t="s">
        <v>903</v>
      </c>
    </row>
    <row r="34" spans="1:19">
      <c r="A34">
        <v>33</v>
      </c>
      <c r="B34" t="s">
        <v>896</v>
      </c>
      <c r="C34" t="s">
        <v>27</v>
      </c>
      <c r="H34" t="s">
        <v>1034</v>
      </c>
      <c r="I34" t="s">
        <v>1035</v>
      </c>
      <c r="J34" t="s">
        <v>1036</v>
      </c>
      <c r="K34" t="s">
        <v>1037</v>
      </c>
      <c r="Q34" t="s">
        <v>924</v>
      </c>
      <c r="R34" t="s">
        <v>925</v>
      </c>
      <c r="S34" t="s">
        <v>903</v>
      </c>
    </row>
    <row r="35" spans="1:19">
      <c r="A35">
        <v>34</v>
      </c>
      <c r="B35" t="s">
        <v>896</v>
      </c>
      <c r="C35" t="s">
        <v>27</v>
      </c>
      <c r="H35" t="s">
        <v>1038</v>
      </c>
      <c r="I35" t="s">
        <v>1039</v>
      </c>
      <c r="J35" t="s">
        <v>1040</v>
      </c>
      <c r="K35" t="s">
        <v>1037</v>
      </c>
      <c r="Q35" t="s">
        <v>924</v>
      </c>
      <c r="R35" t="s">
        <v>925</v>
      </c>
      <c r="S35" t="s">
        <v>903</v>
      </c>
    </row>
    <row r="36" spans="1:19">
      <c r="A36">
        <v>35</v>
      </c>
      <c r="B36" t="s">
        <v>896</v>
      </c>
      <c r="C36" t="s">
        <v>27</v>
      </c>
      <c r="H36" t="s">
        <v>1041</v>
      </c>
      <c r="I36" t="s">
        <v>1042</v>
      </c>
      <c r="J36" t="s">
        <v>1043</v>
      </c>
      <c r="K36" t="s">
        <v>941</v>
      </c>
      <c r="Q36" t="s">
        <v>924</v>
      </c>
      <c r="R36" t="s">
        <v>925</v>
      </c>
      <c r="S36" t="s">
        <v>903</v>
      </c>
    </row>
    <row r="37" spans="1:19">
      <c r="A37">
        <v>36</v>
      </c>
      <c r="B37" t="s">
        <v>896</v>
      </c>
      <c r="C37" t="s">
        <v>27</v>
      </c>
      <c r="H37" t="s">
        <v>1044</v>
      </c>
      <c r="I37" t="s">
        <v>1045</v>
      </c>
      <c r="J37" t="s">
        <v>1046</v>
      </c>
      <c r="K37" t="s">
        <v>929</v>
      </c>
      <c r="Q37" t="s">
        <v>924</v>
      </c>
      <c r="R37" t="s">
        <v>925</v>
      </c>
      <c r="S37" t="s">
        <v>903</v>
      </c>
    </row>
    <row r="38" spans="1:19">
      <c r="A38">
        <v>37</v>
      </c>
      <c r="B38" t="s">
        <v>896</v>
      </c>
      <c r="C38" t="s">
        <v>27</v>
      </c>
      <c r="H38" t="s">
        <v>1047</v>
      </c>
      <c r="I38" t="s">
        <v>1048</v>
      </c>
      <c r="J38" t="s">
        <v>1049</v>
      </c>
      <c r="K38" t="s">
        <v>1050</v>
      </c>
      <c r="Q38" t="s">
        <v>924</v>
      </c>
      <c r="R38" t="s">
        <v>925</v>
      </c>
      <c r="S38" t="s">
        <v>903</v>
      </c>
    </row>
    <row r="39" spans="1:19">
      <c r="A39">
        <v>38</v>
      </c>
      <c r="B39" t="s">
        <v>896</v>
      </c>
      <c r="C39" t="s">
        <v>27</v>
      </c>
      <c r="H39" t="s">
        <v>1051</v>
      </c>
      <c r="I39" t="s">
        <v>1052</v>
      </c>
      <c r="J39" t="s">
        <v>1053</v>
      </c>
      <c r="K39" t="s">
        <v>1054</v>
      </c>
      <c r="Q39" t="s">
        <v>924</v>
      </c>
      <c r="R39" t="s">
        <v>925</v>
      </c>
      <c r="S39" t="s">
        <v>903</v>
      </c>
    </row>
    <row r="40" spans="1:19">
      <c r="A40">
        <v>39</v>
      </c>
      <c r="B40" t="s">
        <v>896</v>
      </c>
      <c r="C40" t="s">
        <v>27</v>
      </c>
      <c r="H40" t="s">
        <v>1055</v>
      </c>
      <c r="I40" t="s">
        <v>1056</v>
      </c>
      <c r="J40" t="s">
        <v>1057</v>
      </c>
      <c r="K40" t="s">
        <v>911</v>
      </c>
      <c r="Q40" t="s">
        <v>924</v>
      </c>
      <c r="R40" t="s">
        <v>925</v>
      </c>
      <c r="S40" t="s">
        <v>903</v>
      </c>
    </row>
    <row r="41" spans="1:19">
      <c r="A41">
        <v>40</v>
      </c>
      <c r="B41" t="s">
        <v>896</v>
      </c>
      <c r="C41" t="s">
        <v>27</v>
      </c>
      <c r="H41" t="s">
        <v>1058</v>
      </c>
      <c r="I41" t="s">
        <v>1059</v>
      </c>
      <c r="J41" t="s">
        <v>1060</v>
      </c>
      <c r="K41" t="s">
        <v>955</v>
      </c>
      <c r="Q41" t="s">
        <v>924</v>
      </c>
      <c r="R41" t="s">
        <v>925</v>
      </c>
      <c r="S41" t="s">
        <v>903</v>
      </c>
    </row>
    <row r="42" spans="1:19">
      <c r="A42">
        <v>41</v>
      </c>
      <c r="B42" t="s">
        <v>896</v>
      </c>
      <c r="C42" t="s">
        <v>27</v>
      </c>
      <c r="H42" t="s">
        <v>1061</v>
      </c>
      <c r="I42" t="s">
        <v>1062</v>
      </c>
      <c r="J42" t="s">
        <v>1063</v>
      </c>
      <c r="K42" t="s">
        <v>1064</v>
      </c>
      <c r="L42" t="s">
        <v>1065</v>
      </c>
      <c r="Q42" t="s">
        <v>901</v>
      </c>
      <c r="R42" t="s">
        <v>902</v>
      </c>
      <c r="S42" t="s">
        <v>903</v>
      </c>
    </row>
    <row r="43" spans="1:19">
      <c r="A43">
        <v>42</v>
      </c>
      <c r="B43" t="s">
        <v>896</v>
      </c>
      <c r="C43" t="s">
        <v>27</v>
      </c>
      <c r="H43" t="s">
        <v>1066</v>
      </c>
      <c r="I43" t="s">
        <v>1067</v>
      </c>
      <c r="J43" t="s">
        <v>1068</v>
      </c>
      <c r="K43" t="s">
        <v>917</v>
      </c>
      <c r="Q43" t="s">
        <v>901</v>
      </c>
      <c r="R43" t="s">
        <v>902</v>
      </c>
      <c r="S43" t="s">
        <v>903</v>
      </c>
    </row>
    <row r="44" spans="1:19">
      <c r="A44">
        <v>43</v>
      </c>
      <c r="B44" t="s">
        <v>896</v>
      </c>
      <c r="C44" t="s">
        <v>27</v>
      </c>
      <c r="H44" t="s">
        <v>1069</v>
      </c>
      <c r="I44" t="s">
        <v>1070</v>
      </c>
      <c r="J44" t="s">
        <v>1071</v>
      </c>
      <c r="K44" t="s">
        <v>941</v>
      </c>
      <c r="Q44" t="s">
        <v>924</v>
      </c>
      <c r="R44" t="s">
        <v>925</v>
      </c>
      <c r="S44" t="s">
        <v>903</v>
      </c>
    </row>
    <row r="45" spans="1:19">
      <c r="A45">
        <v>44</v>
      </c>
      <c r="B45" t="s">
        <v>896</v>
      </c>
      <c r="C45" t="s">
        <v>27</v>
      </c>
      <c r="H45" t="s">
        <v>1072</v>
      </c>
      <c r="I45" t="s">
        <v>1073</v>
      </c>
      <c r="J45" t="s">
        <v>1074</v>
      </c>
      <c r="K45" t="s">
        <v>929</v>
      </c>
      <c r="Q45" t="s">
        <v>924</v>
      </c>
      <c r="R45" t="s">
        <v>925</v>
      </c>
      <c r="S45" t="s">
        <v>903</v>
      </c>
    </row>
    <row r="46" spans="1:19">
      <c r="A46">
        <v>45</v>
      </c>
      <c r="B46" t="s">
        <v>896</v>
      </c>
      <c r="C46" t="s">
        <v>27</v>
      </c>
      <c r="H46" t="s">
        <v>1075</v>
      </c>
      <c r="I46" t="s">
        <v>1076</v>
      </c>
      <c r="J46" t="s">
        <v>1077</v>
      </c>
      <c r="K46" t="s">
        <v>1078</v>
      </c>
      <c r="Q46" t="s">
        <v>901</v>
      </c>
      <c r="R46" t="s">
        <v>902</v>
      </c>
      <c r="S46" t="s">
        <v>903</v>
      </c>
    </row>
    <row r="47" spans="1:19">
      <c r="A47">
        <v>46</v>
      </c>
      <c r="B47" t="s">
        <v>896</v>
      </c>
      <c r="C47" t="s">
        <v>27</v>
      </c>
      <c r="H47" t="s">
        <v>1079</v>
      </c>
      <c r="I47" t="s">
        <v>1080</v>
      </c>
      <c r="J47" t="s">
        <v>1081</v>
      </c>
      <c r="K47" t="s">
        <v>1082</v>
      </c>
      <c r="Q47" t="s">
        <v>918</v>
      </c>
      <c r="R47" t="s">
        <v>919</v>
      </c>
      <c r="S47" t="s">
        <v>903</v>
      </c>
    </row>
    <row r="48" spans="1:19">
      <c r="A48">
        <v>47</v>
      </c>
      <c r="B48" t="s">
        <v>896</v>
      </c>
      <c r="C48" t="s">
        <v>27</v>
      </c>
      <c r="H48" t="s">
        <v>1083</v>
      </c>
      <c r="I48" t="s">
        <v>1084</v>
      </c>
      <c r="J48" t="s">
        <v>1085</v>
      </c>
      <c r="K48" t="s">
        <v>959</v>
      </c>
      <c r="L48" t="s">
        <v>1086</v>
      </c>
      <c r="Q48" t="s">
        <v>924</v>
      </c>
      <c r="R48" t="s">
        <v>925</v>
      </c>
      <c r="S48" t="s">
        <v>903</v>
      </c>
    </row>
    <row r="49" spans="1:19">
      <c r="A49">
        <v>48</v>
      </c>
      <c r="B49" t="s">
        <v>896</v>
      </c>
      <c r="C49" t="s">
        <v>27</v>
      </c>
      <c r="H49" t="s">
        <v>1087</v>
      </c>
      <c r="I49" t="s">
        <v>1088</v>
      </c>
      <c r="J49" t="s">
        <v>1089</v>
      </c>
      <c r="K49" t="s">
        <v>1037</v>
      </c>
      <c r="Q49" t="s">
        <v>924</v>
      </c>
      <c r="R49" t="s">
        <v>925</v>
      </c>
      <c r="S49" t="s">
        <v>903</v>
      </c>
    </row>
    <row r="50" spans="1:19">
      <c r="A50">
        <v>49</v>
      </c>
      <c r="B50" t="s">
        <v>896</v>
      </c>
      <c r="C50" t="s">
        <v>27</v>
      </c>
      <c r="H50" t="s">
        <v>1090</v>
      </c>
      <c r="I50" t="s">
        <v>1091</v>
      </c>
      <c r="J50" t="s">
        <v>1092</v>
      </c>
      <c r="K50" t="s">
        <v>1050</v>
      </c>
      <c r="Q50" t="s">
        <v>924</v>
      </c>
      <c r="R50" t="s">
        <v>925</v>
      </c>
      <c r="S50" t="s">
        <v>903</v>
      </c>
    </row>
    <row r="51" spans="1:19">
      <c r="A51">
        <v>50</v>
      </c>
      <c r="B51" t="s">
        <v>896</v>
      </c>
      <c r="C51" t="s">
        <v>27</v>
      </c>
      <c r="H51" t="s">
        <v>1093</v>
      </c>
      <c r="I51" t="s">
        <v>1094</v>
      </c>
      <c r="J51" t="s">
        <v>1095</v>
      </c>
      <c r="K51" t="s">
        <v>937</v>
      </c>
      <c r="L51" t="s">
        <v>1096</v>
      </c>
      <c r="Q51" t="s">
        <v>924</v>
      </c>
      <c r="R51" t="s">
        <v>925</v>
      </c>
      <c r="S51" t="s">
        <v>903</v>
      </c>
    </row>
    <row r="52" spans="1:19">
      <c r="A52">
        <v>51</v>
      </c>
      <c r="B52" t="s">
        <v>896</v>
      </c>
      <c r="C52" t="s">
        <v>27</v>
      </c>
      <c r="H52" t="s">
        <v>1097</v>
      </c>
      <c r="I52" t="s">
        <v>1098</v>
      </c>
      <c r="J52" t="s">
        <v>1099</v>
      </c>
      <c r="K52" t="s">
        <v>1100</v>
      </c>
      <c r="Q52" t="s">
        <v>924</v>
      </c>
      <c r="R52" t="s">
        <v>925</v>
      </c>
      <c r="S52" t="s">
        <v>903</v>
      </c>
    </row>
    <row r="53" spans="1:19">
      <c r="A53">
        <v>52</v>
      </c>
      <c r="B53" t="s">
        <v>896</v>
      </c>
      <c r="C53" t="s">
        <v>27</v>
      </c>
      <c r="H53" t="s">
        <v>1101</v>
      </c>
      <c r="I53" t="s">
        <v>1102</v>
      </c>
      <c r="J53" t="s">
        <v>1103</v>
      </c>
      <c r="K53" t="s">
        <v>955</v>
      </c>
      <c r="L53" t="s">
        <v>1104</v>
      </c>
      <c r="Q53" t="s">
        <v>924</v>
      </c>
      <c r="R53" t="s">
        <v>925</v>
      </c>
      <c r="S53" t="s">
        <v>903</v>
      </c>
    </row>
    <row r="54" spans="1:19">
      <c r="A54">
        <v>53</v>
      </c>
      <c r="B54" t="s">
        <v>896</v>
      </c>
      <c r="C54" t="s">
        <v>27</v>
      </c>
      <c r="H54" t="s">
        <v>1105</v>
      </c>
      <c r="I54" t="s">
        <v>1106</v>
      </c>
      <c r="J54" t="s">
        <v>1107</v>
      </c>
      <c r="K54" t="s">
        <v>1108</v>
      </c>
      <c r="Q54" t="s">
        <v>901</v>
      </c>
      <c r="R54" t="s">
        <v>902</v>
      </c>
      <c r="S54" t="s">
        <v>903</v>
      </c>
    </row>
    <row r="55" spans="1:19">
      <c r="A55">
        <v>54</v>
      </c>
      <c r="B55" t="s">
        <v>896</v>
      </c>
      <c r="C55" t="s">
        <v>27</v>
      </c>
      <c r="H55" t="s">
        <v>1109</v>
      </c>
      <c r="I55" t="s">
        <v>1110</v>
      </c>
      <c r="J55" t="s">
        <v>1111</v>
      </c>
      <c r="K55" t="s">
        <v>1050</v>
      </c>
      <c r="L55" t="s">
        <v>1112</v>
      </c>
      <c r="Q55" t="s">
        <v>924</v>
      </c>
      <c r="R55" t="s">
        <v>925</v>
      </c>
      <c r="S55" t="s">
        <v>903</v>
      </c>
    </row>
    <row r="56" spans="1:19">
      <c r="A56">
        <v>55</v>
      </c>
      <c r="B56" t="s">
        <v>896</v>
      </c>
      <c r="C56" t="s">
        <v>27</v>
      </c>
      <c r="H56" t="s">
        <v>1113</v>
      </c>
      <c r="I56" t="s">
        <v>1114</v>
      </c>
      <c r="J56" t="s">
        <v>1115</v>
      </c>
      <c r="K56" t="s">
        <v>987</v>
      </c>
      <c r="Q56" t="s">
        <v>924</v>
      </c>
      <c r="R56" t="s">
        <v>925</v>
      </c>
      <c r="S56" t="s">
        <v>903</v>
      </c>
    </row>
    <row r="57" spans="1:19">
      <c r="A57">
        <v>56</v>
      </c>
      <c r="B57" t="s">
        <v>896</v>
      </c>
      <c r="C57" t="s">
        <v>27</v>
      </c>
      <c r="H57" t="s">
        <v>1116</v>
      </c>
      <c r="I57" t="s">
        <v>1117</v>
      </c>
      <c r="J57" t="s">
        <v>1118</v>
      </c>
      <c r="K57" t="s">
        <v>1050</v>
      </c>
      <c r="L57" t="s">
        <v>1119</v>
      </c>
      <c r="Q57" t="s">
        <v>924</v>
      </c>
      <c r="R57" t="s">
        <v>925</v>
      </c>
      <c r="S57" t="s">
        <v>903</v>
      </c>
    </row>
    <row r="58" spans="1:19">
      <c r="A58">
        <v>57</v>
      </c>
      <c r="B58" t="s">
        <v>896</v>
      </c>
      <c r="C58" t="s">
        <v>27</v>
      </c>
      <c r="H58" t="s">
        <v>1120</v>
      </c>
      <c r="I58" t="s">
        <v>1121</v>
      </c>
      <c r="J58" t="s">
        <v>1122</v>
      </c>
      <c r="K58" t="s">
        <v>997</v>
      </c>
      <c r="Q58" t="s">
        <v>924</v>
      </c>
      <c r="R58" t="s">
        <v>925</v>
      </c>
      <c r="S58" t="s">
        <v>903</v>
      </c>
    </row>
    <row r="59" spans="1:19">
      <c r="A59">
        <v>58</v>
      </c>
      <c r="B59" t="s">
        <v>896</v>
      </c>
      <c r="C59" t="s">
        <v>27</v>
      </c>
      <c r="H59" t="s">
        <v>1123</v>
      </c>
      <c r="I59" t="s">
        <v>1124</v>
      </c>
      <c r="J59" t="s">
        <v>1125</v>
      </c>
      <c r="K59" t="s">
        <v>1126</v>
      </c>
      <c r="Q59" t="s">
        <v>924</v>
      </c>
      <c r="R59" t="s">
        <v>925</v>
      </c>
      <c r="S59" t="s">
        <v>903</v>
      </c>
    </row>
    <row r="60" spans="1:19">
      <c r="A60">
        <v>59</v>
      </c>
      <c r="B60" t="s">
        <v>896</v>
      </c>
      <c r="C60" t="s">
        <v>27</v>
      </c>
      <c r="H60" t="s">
        <v>1127</v>
      </c>
      <c r="I60" t="s">
        <v>1128</v>
      </c>
      <c r="J60" t="s">
        <v>1129</v>
      </c>
      <c r="K60" t="s">
        <v>1130</v>
      </c>
      <c r="L60" t="s">
        <v>1131</v>
      </c>
      <c r="Q60" t="s">
        <v>924</v>
      </c>
      <c r="R60" t="s">
        <v>925</v>
      </c>
      <c r="S60" t="s">
        <v>903</v>
      </c>
    </row>
    <row r="61" spans="1:19">
      <c r="A61">
        <v>60</v>
      </c>
      <c r="B61" t="s">
        <v>896</v>
      </c>
      <c r="C61" t="s">
        <v>27</v>
      </c>
      <c r="H61" t="s">
        <v>1132</v>
      </c>
      <c r="I61" t="s">
        <v>1133</v>
      </c>
      <c r="J61" t="s">
        <v>1134</v>
      </c>
      <c r="K61" t="s">
        <v>1050</v>
      </c>
      <c r="Q61" t="s">
        <v>992</v>
      </c>
      <c r="R61" t="s">
        <v>993</v>
      </c>
      <c r="S61" t="s">
        <v>903</v>
      </c>
    </row>
    <row r="62" spans="1:19">
      <c r="A62">
        <v>61</v>
      </c>
      <c r="B62" t="s">
        <v>896</v>
      </c>
      <c r="C62" t="s">
        <v>27</v>
      </c>
      <c r="H62" t="s">
        <v>1135</v>
      </c>
      <c r="I62" t="s">
        <v>1136</v>
      </c>
      <c r="J62" t="s">
        <v>1137</v>
      </c>
      <c r="K62" t="s">
        <v>1138</v>
      </c>
      <c r="Q62" t="s">
        <v>924</v>
      </c>
      <c r="R62" t="s">
        <v>925</v>
      </c>
      <c r="S62" t="s">
        <v>903</v>
      </c>
    </row>
    <row r="63" spans="1:19">
      <c r="A63">
        <v>62</v>
      </c>
      <c r="B63" t="s">
        <v>896</v>
      </c>
      <c r="C63" t="s">
        <v>27</v>
      </c>
      <c r="H63" t="s">
        <v>1139</v>
      </c>
      <c r="I63" t="s">
        <v>1140</v>
      </c>
      <c r="J63" t="s">
        <v>1141</v>
      </c>
      <c r="K63" t="s">
        <v>1010</v>
      </c>
      <c r="Q63" t="s">
        <v>901</v>
      </c>
      <c r="R63" t="s">
        <v>902</v>
      </c>
      <c r="S63" t="s">
        <v>903</v>
      </c>
    </row>
    <row r="64" spans="1:19">
      <c r="A64">
        <v>63</v>
      </c>
      <c r="B64" t="s">
        <v>896</v>
      </c>
      <c r="C64" t="s">
        <v>27</v>
      </c>
      <c r="H64" t="s">
        <v>1142</v>
      </c>
      <c r="I64" t="s">
        <v>1143</v>
      </c>
      <c r="J64" t="s">
        <v>1144</v>
      </c>
      <c r="K64" t="s">
        <v>1050</v>
      </c>
      <c r="Q64" t="s">
        <v>924</v>
      </c>
      <c r="R64" t="s">
        <v>925</v>
      </c>
      <c r="S64" t="s">
        <v>903</v>
      </c>
    </row>
    <row r="65" spans="1:19">
      <c r="A65">
        <v>64</v>
      </c>
      <c r="B65" t="s">
        <v>896</v>
      </c>
      <c r="C65" t="s">
        <v>27</v>
      </c>
      <c r="H65" t="s">
        <v>1145</v>
      </c>
      <c r="I65" t="s">
        <v>1146</v>
      </c>
      <c r="J65" t="s">
        <v>1147</v>
      </c>
      <c r="K65" t="s">
        <v>955</v>
      </c>
      <c r="Q65" t="s">
        <v>924</v>
      </c>
      <c r="R65" t="s">
        <v>925</v>
      </c>
      <c r="S65" t="s">
        <v>903</v>
      </c>
    </row>
    <row r="66" spans="1:19">
      <c r="A66">
        <v>65</v>
      </c>
      <c r="B66" t="s">
        <v>896</v>
      </c>
      <c r="C66" t="s">
        <v>27</v>
      </c>
      <c r="H66" t="s">
        <v>1148</v>
      </c>
      <c r="I66" t="s">
        <v>1149</v>
      </c>
      <c r="J66" t="s">
        <v>1150</v>
      </c>
      <c r="K66" t="s">
        <v>1151</v>
      </c>
      <c r="Q66" t="s">
        <v>924</v>
      </c>
      <c r="R66" t="s">
        <v>925</v>
      </c>
      <c r="S66" t="s">
        <v>903</v>
      </c>
    </row>
    <row r="67" spans="1:19">
      <c r="A67">
        <v>66</v>
      </c>
      <c r="B67" t="s">
        <v>896</v>
      </c>
      <c r="C67" t="s">
        <v>27</v>
      </c>
      <c r="H67" t="s">
        <v>1152</v>
      </c>
      <c r="I67" t="s">
        <v>1153</v>
      </c>
      <c r="J67" t="s">
        <v>1154</v>
      </c>
      <c r="K67" t="s">
        <v>1155</v>
      </c>
      <c r="Q67" t="s">
        <v>901</v>
      </c>
      <c r="R67" t="s">
        <v>902</v>
      </c>
      <c r="S67" t="s">
        <v>903</v>
      </c>
    </row>
    <row r="68" spans="1:19">
      <c r="A68">
        <v>67</v>
      </c>
      <c r="B68" t="s">
        <v>896</v>
      </c>
      <c r="C68" t="s">
        <v>27</v>
      </c>
      <c r="H68" t="s">
        <v>1156</v>
      </c>
      <c r="I68" t="s">
        <v>1153</v>
      </c>
      <c r="J68" t="s">
        <v>1154</v>
      </c>
      <c r="K68" t="s">
        <v>1157</v>
      </c>
      <c r="Q68" t="s">
        <v>901</v>
      </c>
      <c r="R68" t="s">
        <v>902</v>
      </c>
      <c r="S68" t="s">
        <v>903</v>
      </c>
    </row>
    <row r="69" spans="1:19">
      <c r="A69">
        <v>68</v>
      </c>
      <c r="B69" t="s">
        <v>896</v>
      </c>
      <c r="C69" t="s">
        <v>27</v>
      </c>
      <c r="H69" t="s">
        <v>1158</v>
      </c>
      <c r="I69" t="s">
        <v>1159</v>
      </c>
      <c r="J69" t="s">
        <v>1160</v>
      </c>
      <c r="K69" t="s">
        <v>959</v>
      </c>
      <c r="Q69" t="s">
        <v>924</v>
      </c>
      <c r="R69" t="s">
        <v>925</v>
      </c>
      <c r="S69" t="s">
        <v>903</v>
      </c>
    </row>
    <row r="70" spans="1:19">
      <c r="A70">
        <v>69</v>
      </c>
      <c r="B70" t="s">
        <v>896</v>
      </c>
      <c r="C70" t="s">
        <v>27</v>
      </c>
      <c r="H70" t="s">
        <v>1161</v>
      </c>
      <c r="I70" t="s">
        <v>1162</v>
      </c>
      <c r="J70" t="s">
        <v>1163</v>
      </c>
      <c r="K70" t="s">
        <v>1164</v>
      </c>
      <c r="Q70" t="s">
        <v>901</v>
      </c>
      <c r="R70" t="s">
        <v>902</v>
      </c>
      <c r="S70" t="s">
        <v>903</v>
      </c>
    </row>
    <row r="71" spans="1:19">
      <c r="A71">
        <v>70</v>
      </c>
      <c r="B71" t="s">
        <v>896</v>
      </c>
      <c r="C71" t="s">
        <v>27</v>
      </c>
      <c r="H71" t="s">
        <v>1165</v>
      </c>
      <c r="I71" t="s">
        <v>1166</v>
      </c>
      <c r="J71" t="s">
        <v>1167</v>
      </c>
      <c r="K71" t="s">
        <v>1100</v>
      </c>
      <c r="L71" t="s">
        <v>1168</v>
      </c>
      <c r="Q71" t="s">
        <v>924</v>
      </c>
      <c r="R71" t="s">
        <v>925</v>
      </c>
      <c r="S71" t="s">
        <v>903</v>
      </c>
    </row>
    <row r="72" spans="1:19">
      <c r="A72">
        <v>71</v>
      </c>
      <c r="B72" t="s">
        <v>896</v>
      </c>
      <c r="C72" t="s">
        <v>27</v>
      </c>
      <c r="H72" t="s">
        <v>1169</v>
      </c>
      <c r="I72" t="s">
        <v>1170</v>
      </c>
      <c r="J72" t="s">
        <v>1171</v>
      </c>
      <c r="K72" t="s">
        <v>1050</v>
      </c>
      <c r="L72" t="s">
        <v>1172</v>
      </c>
      <c r="Q72" t="s">
        <v>901</v>
      </c>
      <c r="R72" t="s">
        <v>902</v>
      </c>
      <c r="S72" t="s">
        <v>903</v>
      </c>
    </row>
    <row r="73" spans="1:19">
      <c r="A73">
        <v>72</v>
      </c>
      <c r="B73" t="s">
        <v>896</v>
      </c>
      <c r="C73" t="s">
        <v>27</v>
      </c>
      <c r="H73" t="s">
        <v>1173</v>
      </c>
      <c r="I73" t="s">
        <v>1174</v>
      </c>
      <c r="J73" t="s">
        <v>1175</v>
      </c>
      <c r="K73" t="s">
        <v>941</v>
      </c>
      <c r="Q73" t="s">
        <v>924</v>
      </c>
      <c r="R73" t="s">
        <v>925</v>
      </c>
      <c r="S73" t="s">
        <v>903</v>
      </c>
    </row>
    <row r="74" spans="1:19">
      <c r="A74">
        <v>73</v>
      </c>
      <c r="B74" t="s">
        <v>896</v>
      </c>
      <c r="C74" t="s">
        <v>27</v>
      </c>
      <c r="H74" t="s">
        <v>1176</v>
      </c>
      <c r="I74" t="s">
        <v>1177</v>
      </c>
      <c r="J74" t="s">
        <v>1178</v>
      </c>
      <c r="K74" t="s">
        <v>1179</v>
      </c>
      <c r="Q74" t="s">
        <v>1180</v>
      </c>
      <c r="R74" t="s">
        <v>1181</v>
      </c>
      <c r="S74" t="s">
        <v>903</v>
      </c>
    </row>
    <row r="75" spans="1:19">
      <c r="A75">
        <v>74</v>
      </c>
      <c r="B75" t="s">
        <v>896</v>
      </c>
      <c r="C75" t="s">
        <v>27</v>
      </c>
      <c r="H75" t="s">
        <v>1182</v>
      </c>
      <c r="I75" t="s">
        <v>1183</v>
      </c>
      <c r="J75" t="s">
        <v>1184</v>
      </c>
      <c r="K75" t="s">
        <v>1126</v>
      </c>
      <c r="Q75" t="s">
        <v>924</v>
      </c>
      <c r="R75" t="s">
        <v>925</v>
      </c>
      <c r="S75" t="s">
        <v>903</v>
      </c>
    </row>
    <row r="76" spans="1:19">
      <c r="A76">
        <v>75</v>
      </c>
      <c r="B76" t="s">
        <v>896</v>
      </c>
      <c r="C76" t="s">
        <v>27</v>
      </c>
      <c r="H76" t="s">
        <v>1185</v>
      </c>
      <c r="I76" t="s">
        <v>1186</v>
      </c>
      <c r="J76" t="s">
        <v>1187</v>
      </c>
      <c r="K76" t="s">
        <v>1037</v>
      </c>
      <c r="Q76" t="s">
        <v>924</v>
      </c>
      <c r="R76" t="s">
        <v>925</v>
      </c>
      <c r="S76" t="s">
        <v>903</v>
      </c>
    </row>
    <row r="77" spans="1:19">
      <c r="A77">
        <v>76</v>
      </c>
      <c r="B77" t="s">
        <v>896</v>
      </c>
      <c r="C77" t="s">
        <v>27</v>
      </c>
      <c r="H77" t="s">
        <v>1188</v>
      </c>
      <c r="I77" t="s">
        <v>1189</v>
      </c>
      <c r="J77" t="s">
        <v>1190</v>
      </c>
      <c r="K77" t="s">
        <v>1191</v>
      </c>
      <c r="Q77" t="s">
        <v>901</v>
      </c>
      <c r="R77" t="s">
        <v>902</v>
      </c>
      <c r="S77" t="s">
        <v>903</v>
      </c>
    </row>
    <row r="78" spans="1:19">
      <c r="A78">
        <v>77</v>
      </c>
      <c r="B78" t="s">
        <v>896</v>
      </c>
      <c r="C78" t="s">
        <v>27</v>
      </c>
      <c r="H78" t="s">
        <v>1192</v>
      </c>
      <c r="I78" t="s">
        <v>1193</v>
      </c>
      <c r="J78" t="s">
        <v>1194</v>
      </c>
      <c r="K78" t="s">
        <v>933</v>
      </c>
      <c r="L78" t="s">
        <v>1195</v>
      </c>
      <c r="Q78" t="s">
        <v>901</v>
      </c>
      <c r="R78" t="s">
        <v>902</v>
      </c>
      <c r="S78" t="s">
        <v>903</v>
      </c>
    </row>
    <row r="79" spans="1:19">
      <c r="A79">
        <v>78</v>
      </c>
      <c r="B79" t="s">
        <v>896</v>
      </c>
      <c r="C79" t="s">
        <v>27</v>
      </c>
      <c r="H79" t="s">
        <v>1196</v>
      </c>
      <c r="I79" t="s">
        <v>1197</v>
      </c>
      <c r="J79" t="s">
        <v>1198</v>
      </c>
      <c r="K79" t="s">
        <v>991</v>
      </c>
      <c r="Q79" t="s">
        <v>924</v>
      </c>
      <c r="R79" t="s">
        <v>925</v>
      </c>
      <c r="S79" t="s">
        <v>903</v>
      </c>
    </row>
    <row r="80" spans="1:19">
      <c r="A80">
        <v>79</v>
      </c>
      <c r="B80" t="s">
        <v>896</v>
      </c>
      <c r="C80" t="s">
        <v>27</v>
      </c>
      <c r="H80" t="s">
        <v>1199</v>
      </c>
      <c r="I80" t="s">
        <v>1200</v>
      </c>
      <c r="J80" t="s">
        <v>1201</v>
      </c>
      <c r="K80" t="s">
        <v>1202</v>
      </c>
      <c r="Q80" t="s">
        <v>901</v>
      </c>
      <c r="R80" t="s">
        <v>902</v>
      </c>
      <c r="S80" t="s">
        <v>903</v>
      </c>
    </row>
    <row r="81" spans="1:19">
      <c r="A81">
        <v>80</v>
      </c>
      <c r="B81" t="s">
        <v>896</v>
      </c>
      <c r="C81" t="s">
        <v>27</v>
      </c>
      <c r="H81" t="s">
        <v>1203</v>
      </c>
      <c r="I81" t="s">
        <v>1204</v>
      </c>
      <c r="J81" t="s">
        <v>1205</v>
      </c>
      <c r="K81" t="s">
        <v>1206</v>
      </c>
      <c r="Q81" t="s">
        <v>912</v>
      </c>
      <c r="R81" t="s">
        <v>913</v>
      </c>
      <c r="S81" t="s">
        <v>903</v>
      </c>
    </row>
    <row r="82" spans="1:19">
      <c r="A82">
        <v>81</v>
      </c>
      <c r="B82" t="s">
        <v>896</v>
      </c>
      <c r="C82" t="s">
        <v>27</v>
      </c>
      <c r="H82" t="s">
        <v>1203</v>
      </c>
      <c r="I82" t="s">
        <v>1204</v>
      </c>
      <c r="J82" t="s">
        <v>1205</v>
      </c>
      <c r="K82" t="s">
        <v>1206</v>
      </c>
      <c r="Q82" t="s">
        <v>901</v>
      </c>
      <c r="R82" t="s">
        <v>902</v>
      </c>
      <c r="S82" t="s">
        <v>903</v>
      </c>
    </row>
    <row r="83" spans="1:19">
      <c r="A83">
        <v>82</v>
      </c>
      <c r="B83" t="s">
        <v>896</v>
      </c>
      <c r="C83" t="s">
        <v>27</v>
      </c>
      <c r="H83" t="s">
        <v>1207</v>
      </c>
      <c r="I83" t="s">
        <v>1208</v>
      </c>
      <c r="J83" t="s">
        <v>1209</v>
      </c>
      <c r="K83" t="s">
        <v>955</v>
      </c>
      <c r="Q83" t="s">
        <v>924</v>
      </c>
      <c r="R83" t="s">
        <v>925</v>
      </c>
      <c r="S83" t="s">
        <v>903</v>
      </c>
    </row>
    <row r="84" spans="1:19">
      <c r="A84">
        <v>83</v>
      </c>
      <c r="B84" t="s">
        <v>896</v>
      </c>
      <c r="C84" t="s">
        <v>27</v>
      </c>
      <c r="H84" t="s">
        <v>1210</v>
      </c>
      <c r="I84" t="s">
        <v>1211</v>
      </c>
      <c r="J84" t="s">
        <v>1212</v>
      </c>
      <c r="K84" t="s">
        <v>955</v>
      </c>
      <c r="Q84" t="s">
        <v>924</v>
      </c>
      <c r="R84" t="s">
        <v>925</v>
      </c>
      <c r="S84" t="s">
        <v>903</v>
      </c>
    </row>
    <row r="85" spans="1:19">
      <c r="A85">
        <v>84</v>
      </c>
      <c r="B85" t="s">
        <v>896</v>
      </c>
      <c r="C85" t="s">
        <v>27</v>
      </c>
      <c r="H85" t="s">
        <v>1213</v>
      </c>
      <c r="I85" t="s">
        <v>1214</v>
      </c>
      <c r="J85" t="s">
        <v>1215</v>
      </c>
      <c r="K85" t="s">
        <v>959</v>
      </c>
      <c r="Q85" t="s">
        <v>924</v>
      </c>
      <c r="R85" t="s">
        <v>925</v>
      </c>
      <c r="S85" t="s">
        <v>903</v>
      </c>
    </row>
    <row r="86" spans="1:19">
      <c r="A86">
        <v>85</v>
      </c>
      <c r="B86" t="s">
        <v>896</v>
      </c>
      <c r="C86" t="s">
        <v>27</v>
      </c>
      <c r="H86" t="s">
        <v>1216</v>
      </c>
      <c r="I86" t="s">
        <v>1217</v>
      </c>
      <c r="J86" t="s">
        <v>1218</v>
      </c>
      <c r="K86" t="s">
        <v>1037</v>
      </c>
      <c r="Q86" t="s">
        <v>924</v>
      </c>
      <c r="R86" t="s">
        <v>925</v>
      </c>
      <c r="S86" t="s">
        <v>903</v>
      </c>
    </row>
    <row r="87" spans="1:19">
      <c r="A87">
        <v>86</v>
      </c>
      <c r="B87" t="s">
        <v>896</v>
      </c>
      <c r="C87" t="s">
        <v>27</v>
      </c>
      <c r="H87" t="s">
        <v>1219</v>
      </c>
      <c r="I87" t="s">
        <v>1220</v>
      </c>
      <c r="J87" t="s">
        <v>1221</v>
      </c>
      <c r="K87" t="s">
        <v>1222</v>
      </c>
      <c r="L87" t="s">
        <v>1223</v>
      </c>
      <c r="Q87" t="s">
        <v>901</v>
      </c>
      <c r="R87" t="s">
        <v>902</v>
      </c>
      <c r="S87" t="s">
        <v>903</v>
      </c>
    </row>
    <row r="88" spans="1:19">
      <c r="A88">
        <v>87</v>
      </c>
      <c r="B88" t="s">
        <v>896</v>
      </c>
      <c r="C88" t="s">
        <v>27</v>
      </c>
      <c r="H88" t="s">
        <v>1224</v>
      </c>
      <c r="I88" t="s">
        <v>1220</v>
      </c>
      <c r="J88" t="s">
        <v>1221</v>
      </c>
      <c r="K88" t="s">
        <v>1157</v>
      </c>
      <c r="L88" t="s">
        <v>1225</v>
      </c>
      <c r="Q88" t="s">
        <v>901</v>
      </c>
      <c r="R88" t="s">
        <v>902</v>
      </c>
      <c r="S88" t="s">
        <v>903</v>
      </c>
    </row>
    <row r="89" spans="1:19">
      <c r="A89">
        <v>88</v>
      </c>
      <c r="B89" t="s">
        <v>896</v>
      </c>
      <c r="C89" t="s">
        <v>27</v>
      </c>
      <c r="H89" t="s">
        <v>1226</v>
      </c>
      <c r="I89" t="s">
        <v>1227</v>
      </c>
      <c r="J89" t="s">
        <v>1228</v>
      </c>
      <c r="K89" t="s">
        <v>955</v>
      </c>
      <c r="Q89" t="s">
        <v>924</v>
      </c>
      <c r="R89" t="s">
        <v>925</v>
      </c>
      <c r="S89" t="s">
        <v>903</v>
      </c>
    </row>
    <row r="90" spans="1:19">
      <c r="A90">
        <v>89</v>
      </c>
      <c r="B90" t="s">
        <v>896</v>
      </c>
      <c r="C90" t="s">
        <v>27</v>
      </c>
      <c r="H90" t="s">
        <v>1229</v>
      </c>
      <c r="I90" t="s">
        <v>1230</v>
      </c>
      <c r="J90" t="s">
        <v>1231</v>
      </c>
      <c r="K90" t="s">
        <v>1126</v>
      </c>
      <c r="Q90" t="s">
        <v>918</v>
      </c>
      <c r="R90" t="s">
        <v>919</v>
      </c>
      <c r="S90" t="s">
        <v>903</v>
      </c>
    </row>
    <row r="91" spans="1:19">
      <c r="A91">
        <v>90</v>
      </c>
      <c r="B91" t="s">
        <v>896</v>
      </c>
      <c r="C91" t="s">
        <v>27</v>
      </c>
      <c r="H91" t="s">
        <v>1232</v>
      </c>
      <c r="I91" t="s">
        <v>1233</v>
      </c>
      <c r="J91" t="s">
        <v>1234</v>
      </c>
      <c r="K91" t="s">
        <v>1037</v>
      </c>
      <c r="Q91" t="s">
        <v>924</v>
      </c>
      <c r="R91" t="s">
        <v>925</v>
      </c>
      <c r="S91" t="s">
        <v>903</v>
      </c>
    </row>
    <row r="92" spans="1:19">
      <c r="A92">
        <v>91</v>
      </c>
      <c r="B92" t="s">
        <v>896</v>
      </c>
      <c r="C92" t="s">
        <v>27</v>
      </c>
      <c r="H92" t="s">
        <v>1235</v>
      </c>
      <c r="I92" t="s">
        <v>1236</v>
      </c>
      <c r="J92" t="s">
        <v>1237</v>
      </c>
      <c r="K92" t="s">
        <v>1138</v>
      </c>
      <c r="Q92" t="s">
        <v>924</v>
      </c>
      <c r="R92" t="s">
        <v>925</v>
      </c>
      <c r="S92" t="s">
        <v>903</v>
      </c>
    </row>
    <row r="93" spans="1:19">
      <c r="A93">
        <v>92</v>
      </c>
      <c r="B93" t="s">
        <v>896</v>
      </c>
      <c r="C93" t="s">
        <v>27</v>
      </c>
      <c r="H93" t="s">
        <v>1238</v>
      </c>
      <c r="I93" t="s">
        <v>1239</v>
      </c>
      <c r="J93" t="s">
        <v>1240</v>
      </c>
      <c r="K93" t="s">
        <v>1241</v>
      </c>
      <c r="L93" t="s">
        <v>1242</v>
      </c>
      <c r="Q93" t="s">
        <v>901</v>
      </c>
      <c r="R93" t="s">
        <v>902</v>
      </c>
      <c r="S93" t="s">
        <v>903</v>
      </c>
    </row>
    <row r="94" spans="1:19">
      <c r="A94">
        <v>93</v>
      </c>
      <c r="B94" t="s">
        <v>896</v>
      </c>
      <c r="C94" t="s">
        <v>27</v>
      </c>
      <c r="H94" t="s">
        <v>1243</v>
      </c>
      <c r="I94" t="s">
        <v>1244</v>
      </c>
      <c r="J94" t="s">
        <v>1245</v>
      </c>
      <c r="K94" t="s">
        <v>1050</v>
      </c>
      <c r="Q94" t="s">
        <v>924</v>
      </c>
      <c r="R94" t="s">
        <v>925</v>
      </c>
      <c r="S94" t="s">
        <v>903</v>
      </c>
    </row>
    <row r="95" spans="1:19">
      <c r="A95">
        <v>94</v>
      </c>
      <c r="B95" t="s">
        <v>896</v>
      </c>
      <c r="C95" t="s">
        <v>27</v>
      </c>
      <c r="H95" t="s">
        <v>1246</v>
      </c>
      <c r="I95" t="s">
        <v>1247</v>
      </c>
      <c r="J95" t="s">
        <v>1248</v>
      </c>
      <c r="K95" t="s">
        <v>1050</v>
      </c>
      <c r="L95" t="s">
        <v>1119</v>
      </c>
      <c r="Q95" t="s">
        <v>924</v>
      </c>
      <c r="R95" t="s">
        <v>925</v>
      </c>
      <c r="S95" t="s">
        <v>903</v>
      </c>
    </row>
    <row r="96" spans="1:19">
      <c r="A96">
        <v>95</v>
      </c>
      <c r="B96" t="s">
        <v>896</v>
      </c>
      <c r="C96" t="s">
        <v>27</v>
      </c>
      <c r="H96" t="s">
        <v>1249</v>
      </c>
      <c r="I96" t="s">
        <v>1250</v>
      </c>
      <c r="J96" t="s">
        <v>1251</v>
      </c>
      <c r="K96" t="s">
        <v>941</v>
      </c>
      <c r="Q96" t="s">
        <v>912</v>
      </c>
      <c r="R96" t="s">
        <v>913</v>
      </c>
      <c r="S96" t="s">
        <v>903</v>
      </c>
    </row>
    <row r="97" spans="1:19">
      <c r="A97">
        <v>96</v>
      </c>
      <c r="B97" t="s">
        <v>896</v>
      </c>
      <c r="C97" t="s">
        <v>27</v>
      </c>
      <c r="H97" t="s">
        <v>1252</v>
      </c>
      <c r="I97" t="s">
        <v>1253</v>
      </c>
      <c r="J97" t="s">
        <v>1254</v>
      </c>
      <c r="K97" t="s">
        <v>1255</v>
      </c>
      <c r="L97" t="s">
        <v>1256</v>
      </c>
      <c r="Q97" t="s">
        <v>901</v>
      </c>
      <c r="R97" t="s">
        <v>902</v>
      </c>
      <c r="S97" t="s">
        <v>903</v>
      </c>
    </row>
    <row r="98" spans="1:19">
      <c r="A98">
        <v>97</v>
      </c>
      <c r="B98" t="s">
        <v>896</v>
      </c>
      <c r="C98" t="s">
        <v>27</v>
      </c>
      <c r="H98" t="s">
        <v>1257</v>
      </c>
      <c r="I98" t="s">
        <v>1258</v>
      </c>
      <c r="J98" t="s">
        <v>1259</v>
      </c>
      <c r="K98" t="s">
        <v>1037</v>
      </c>
      <c r="Q98" t="s">
        <v>924</v>
      </c>
      <c r="R98" t="s">
        <v>925</v>
      </c>
      <c r="S98" t="s">
        <v>903</v>
      </c>
    </row>
    <row r="99" spans="1:19">
      <c r="A99">
        <v>98</v>
      </c>
      <c r="B99" t="s">
        <v>896</v>
      </c>
      <c r="C99" t="s">
        <v>27</v>
      </c>
      <c r="H99" t="s">
        <v>1260</v>
      </c>
      <c r="I99" t="s">
        <v>1261</v>
      </c>
      <c r="J99" t="s">
        <v>1262</v>
      </c>
      <c r="K99" t="s">
        <v>987</v>
      </c>
      <c r="L99" t="s">
        <v>1263</v>
      </c>
      <c r="Q99" t="s">
        <v>924</v>
      </c>
      <c r="R99" t="s">
        <v>925</v>
      </c>
      <c r="S99" t="s">
        <v>903</v>
      </c>
    </row>
    <row r="100" spans="1:19">
      <c r="A100">
        <v>99</v>
      </c>
      <c r="B100" t="s">
        <v>896</v>
      </c>
      <c r="C100" t="s">
        <v>27</v>
      </c>
      <c r="H100" t="s">
        <v>1264</v>
      </c>
      <c r="I100" t="s">
        <v>1265</v>
      </c>
      <c r="J100" t="s">
        <v>1266</v>
      </c>
      <c r="K100" t="s">
        <v>1014</v>
      </c>
      <c r="Q100" t="s">
        <v>924</v>
      </c>
      <c r="R100" t="s">
        <v>925</v>
      </c>
      <c r="S100" t="s">
        <v>903</v>
      </c>
    </row>
    <row r="101" spans="1:19">
      <c r="A101">
        <v>100</v>
      </c>
      <c r="B101" t="s">
        <v>896</v>
      </c>
      <c r="C101" t="s">
        <v>27</v>
      </c>
      <c r="H101" t="s">
        <v>1267</v>
      </c>
      <c r="I101" t="s">
        <v>1268</v>
      </c>
      <c r="J101" t="s">
        <v>1269</v>
      </c>
      <c r="K101" t="s">
        <v>1270</v>
      </c>
      <c r="L101" t="s">
        <v>1271</v>
      </c>
      <c r="Q101" t="s">
        <v>924</v>
      </c>
      <c r="R101" t="s">
        <v>925</v>
      </c>
      <c r="S101" t="s">
        <v>903</v>
      </c>
    </row>
    <row r="102" spans="1:19">
      <c r="A102">
        <v>101</v>
      </c>
      <c r="B102" t="s">
        <v>896</v>
      </c>
      <c r="C102" t="s">
        <v>27</v>
      </c>
      <c r="H102" t="s">
        <v>1272</v>
      </c>
      <c r="I102" t="s">
        <v>1273</v>
      </c>
      <c r="J102" t="s">
        <v>1274</v>
      </c>
      <c r="K102" t="s">
        <v>1275</v>
      </c>
      <c r="Q102" t="s">
        <v>924</v>
      </c>
      <c r="R102" t="s">
        <v>925</v>
      </c>
      <c r="S102" t="s">
        <v>903</v>
      </c>
    </row>
    <row r="103" spans="1:19">
      <c r="A103">
        <v>102</v>
      </c>
      <c r="B103" t="s">
        <v>896</v>
      </c>
      <c r="C103" t="s">
        <v>27</v>
      </c>
      <c r="H103" t="s">
        <v>1276</v>
      </c>
      <c r="I103" t="s">
        <v>1277</v>
      </c>
      <c r="J103" t="s">
        <v>1278</v>
      </c>
      <c r="K103" t="s">
        <v>1279</v>
      </c>
      <c r="L103" t="s">
        <v>1280</v>
      </c>
      <c r="Q103" t="s">
        <v>901</v>
      </c>
      <c r="R103" t="s">
        <v>902</v>
      </c>
      <c r="S103" t="s">
        <v>903</v>
      </c>
    </row>
    <row r="104" spans="1:19">
      <c r="A104">
        <v>103</v>
      </c>
      <c r="B104" t="s">
        <v>896</v>
      </c>
      <c r="C104" t="s">
        <v>27</v>
      </c>
      <c r="H104" t="s">
        <v>1281</v>
      </c>
      <c r="I104" t="s">
        <v>1282</v>
      </c>
      <c r="J104" t="s">
        <v>1283</v>
      </c>
      <c r="K104" t="s">
        <v>1037</v>
      </c>
      <c r="Q104" t="s">
        <v>924</v>
      </c>
      <c r="R104" t="s">
        <v>925</v>
      </c>
      <c r="S104" t="s">
        <v>903</v>
      </c>
    </row>
    <row r="105" spans="1:19">
      <c r="A105">
        <v>104</v>
      </c>
      <c r="B105" t="s">
        <v>896</v>
      </c>
      <c r="C105" t="s">
        <v>27</v>
      </c>
      <c r="H105" t="s">
        <v>1284</v>
      </c>
      <c r="I105" t="s">
        <v>1285</v>
      </c>
      <c r="J105" t="s">
        <v>1286</v>
      </c>
      <c r="K105" t="s">
        <v>1287</v>
      </c>
      <c r="Q105" t="s">
        <v>901</v>
      </c>
      <c r="R105" t="s">
        <v>902</v>
      </c>
      <c r="S105" t="s">
        <v>903</v>
      </c>
    </row>
    <row r="106" spans="1:19">
      <c r="A106">
        <v>105</v>
      </c>
      <c r="B106" t="s">
        <v>896</v>
      </c>
      <c r="C106" t="s">
        <v>27</v>
      </c>
      <c r="H106" t="s">
        <v>1288</v>
      </c>
      <c r="I106" t="s">
        <v>1289</v>
      </c>
      <c r="J106" t="s">
        <v>1290</v>
      </c>
      <c r="K106" t="s">
        <v>1050</v>
      </c>
      <c r="L106" t="s">
        <v>1291</v>
      </c>
      <c r="Q106" t="s">
        <v>924</v>
      </c>
      <c r="R106" t="s">
        <v>925</v>
      </c>
      <c r="S106" t="s">
        <v>903</v>
      </c>
    </row>
    <row r="107" spans="1:19">
      <c r="A107">
        <v>106</v>
      </c>
      <c r="B107" t="s">
        <v>896</v>
      </c>
      <c r="C107" t="s">
        <v>27</v>
      </c>
      <c r="H107" t="s">
        <v>1292</v>
      </c>
      <c r="I107" t="s">
        <v>1293</v>
      </c>
      <c r="J107" t="s">
        <v>1294</v>
      </c>
      <c r="K107" t="s">
        <v>1287</v>
      </c>
      <c r="Q107" t="s">
        <v>901</v>
      </c>
      <c r="R107" t="s">
        <v>902</v>
      </c>
      <c r="S107" t="s">
        <v>903</v>
      </c>
    </row>
    <row r="108" spans="1:19">
      <c r="A108">
        <v>107</v>
      </c>
      <c r="B108" t="s">
        <v>896</v>
      </c>
      <c r="C108" t="s">
        <v>27</v>
      </c>
      <c r="H108" t="s">
        <v>1295</v>
      </c>
      <c r="I108" t="s">
        <v>1296</v>
      </c>
      <c r="J108" t="s">
        <v>1297</v>
      </c>
      <c r="K108" t="s">
        <v>1037</v>
      </c>
      <c r="Q108" t="s">
        <v>901</v>
      </c>
      <c r="R108" t="s">
        <v>902</v>
      </c>
      <c r="S108" t="s">
        <v>903</v>
      </c>
    </row>
    <row r="109" spans="1:19">
      <c r="A109">
        <v>108</v>
      </c>
      <c r="B109" t="s">
        <v>896</v>
      </c>
      <c r="C109" t="s">
        <v>27</v>
      </c>
      <c r="H109" t="s">
        <v>1298</v>
      </c>
      <c r="I109" t="s">
        <v>1299</v>
      </c>
      <c r="J109" t="s">
        <v>1300</v>
      </c>
      <c r="K109" t="s">
        <v>1126</v>
      </c>
      <c r="Q109" t="s">
        <v>924</v>
      </c>
      <c r="R109" t="s">
        <v>925</v>
      </c>
      <c r="S109" t="s">
        <v>903</v>
      </c>
    </row>
    <row r="110" spans="1:19">
      <c r="A110">
        <v>109</v>
      </c>
      <c r="B110" t="s">
        <v>896</v>
      </c>
      <c r="C110" t="s">
        <v>27</v>
      </c>
      <c r="H110" t="s">
        <v>1301</v>
      </c>
      <c r="I110" t="s">
        <v>1302</v>
      </c>
      <c r="J110" t="s">
        <v>1303</v>
      </c>
      <c r="K110" t="s">
        <v>923</v>
      </c>
      <c r="Q110" t="s">
        <v>924</v>
      </c>
      <c r="R110" t="s">
        <v>925</v>
      </c>
      <c r="S110" t="s">
        <v>903</v>
      </c>
    </row>
    <row r="111" spans="1:19">
      <c r="A111">
        <v>110</v>
      </c>
      <c r="B111" t="s">
        <v>896</v>
      </c>
      <c r="C111" t="s">
        <v>27</v>
      </c>
      <c r="H111" t="s">
        <v>1304</v>
      </c>
      <c r="I111" t="s">
        <v>1305</v>
      </c>
      <c r="J111" t="s">
        <v>1306</v>
      </c>
      <c r="K111" t="s">
        <v>1307</v>
      </c>
      <c r="Q111" t="s">
        <v>901</v>
      </c>
      <c r="R111" t="s">
        <v>902</v>
      </c>
      <c r="S111" t="s">
        <v>903</v>
      </c>
    </row>
    <row r="112" spans="1:19">
      <c r="A112">
        <v>111</v>
      </c>
      <c r="B112" t="s">
        <v>896</v>
      </c>
      <c r="C112" t="s">
        <v>27</v>
      </c>
      <c r="H112" t="s">
        <v>1308</v>
      </c>
      <c r="I112" t="s">
        <v>1309</v>
      </c>
      <c r="J112" t="s">
        <v>1310</v>
      </c>
      <c r="K112" t="s">
        <v>987</v>
      </c>
      <c r="L112" t="s">
        <v>1311</v>
      </c>
      <c r="Q112" t="s">
        <v>924</v>
      </c>
      <c r="R112" t="s">
        <v>925</v>
      </c>
      <c r="S112" t="s">
        <v>903</v>
      </c>
    </row>
    <row r="113" spans="1:19">
      <c r="A113">
        <v>112</v>
      </c>
      <c r="B113" t="s">
        <v>896</v>
      </c>
      <c r="C113" t="s">
        <v>27</v>
      </c>
      <c r="H113" t="s">
        <v>1312</v>
      </c>
      <c r="I113" t="s">
        <v>1313</v>
      </c>
      <c r="J113" t="s">
        <v>1314</v>
      </c>
      <c r="K113" t="s">
        <v>1100</v>
      </c>
      <c r="L113" t="s">
        <v>1168</v>
      </c>
      <c r="Q113" t="s">
        <v>924</v>
      </c>
      <c r="R113" t="s">
        <v>925</v>
      </c>
      <c r="S113" t="s">
        <v>903</v>
      </c>
    </row>
    <row r="114" spans="1:19">
      <c r="A114">
        <v>113</v>
      </c>
      <c r="B114" t="s">
        <v>896</v>
      </c>
      <c r="C114" t="s">
        <v>27</v>
      </c>
      <c r="H114" t="s">
        <v>1315</v>
      </c>
      <c r="I114" t="s">
        <v>1316</v>
      </c>
      <c r="J114" t="s">
        <v>1317</v>
      </c>
      <c r="K114" t="s">
        <v>1021</v>
      </c>
      <c r="Q114" t="s">
        <v>924</v>
      </c>
      <c r="R114" t="s">
        <v>925</v>
      </c>
      <c r="S114" t="s">
        <v>903</v>
      </c>
    </row>
    <row r="115" spans="1:19">
      <c r="A115">
        <v>114</v>
      </c>
      <c r="B115" t="s">
        <v>896</v>
      </c>
      <c r="C115" t="s">
        <v>27</v>
      </c>
      <c r="H115" t="s">
        <v>1318</v>
      </c>
      <c r="I115" t="s">
        <v>1319</v>
      </c>
      <c r="J115" t="s">
        <v>1320</v>
      </c>
      <c r="K115" t="s">
        <v>959</v>
      </c>
      <c r="Q115" t="s">
        <v>924</v>
      </c>
      <c r="R115" t="s">
        <v>925</v>
      </c>
      <c r="S115" t="s">
        <v>903</v>
      </c>
    </row>
    <row r="116" spans="1:19">
      <c r="A116">
        <v>115</v>
      </c>
      <c r="B116" t="s">
        <v>896</v>
      </c>
      <c r="C116" t="s">
        <v>27</v>
      </c>
      <c r="H116" t="s">
        <v>1321</v>
      </c>
      <c r="I116" t="s">
        <v>1322</v>
      </c>
      <c r="J116" t="s">
        <v>1283</v>
      </c>
      <c r="K116" t="s">
        <v>1323</v>
      </c>
      <c r="Q116" t="s">
        <v>924</v>
      </c>
      <c r="R116" t="s">
        <v>925</v>
      </c>
      <c r="S116" t="s">
        <v>903</v>
      </c>
    </row>
    <row r="117" spans="1:19">
      <c r="A117">
        <v>116</v>
      </c>
      <c r="B117" t="s">
        <v>896</v>
      </c>
      <c r="C117" t="s">
        <v>27</v>
      </c>
      <c r="H117" t="s">
        <v>1324</v>
      </c>
      <c r="I117" t="s">
        <v>1325</v>
      </c>
      <c r="J117" t="s">
        <v>1326</v>
      </c>
      <c r="K117" t="s">
        <v>1327</v>
      </c>
      <c r="Q117" t="s">
        <v>1328</v>
      </c>
      <c r="R117" t="s">
        <v>1329</v>
      </c>
      <c r="S117" t="s">
        <v>903</v>
      </c>
    </row>
    <row r="118" spans="1:19">
      <c r="A118">
        <v>117</v>
      </c>
      <c r="B118" t="s">
        <v>896</v>
      </c>
      <c r="C118" t="s">
        <v>27</v>
      </c>
      <c r="H118" t="s">
        <v>1330</v>
      </c>
      <c r="I118" t="s">
        <v>1331</v>
      </c>
      <c r="J118" t="s">
        <v>1332</v>
      </c>
      <c r="K118" t="s">
        <v>959</v>
      </c>
      <c r="Q118" t="s">
        <v>924</v>
      </c>
      <c r="R118" t="s">
        <v>925</v>
      </c>
      <c r="S118" t="s">
        <v>903</v>
      </c>
    </row>
    <row r="119" spans="1:19">
      <c r="A119">
        <v>118</v>
      </c>
      <c r="B119" t="s">
        <v>896</v>
      </c>
      <c r="C119" t="s">
        <v>27</v>
      </c>
      <c r="H119" t="s">
        <v>1333</v>
      </c>
      <c r="I119" t="s">
        <v>1334</v>
      </c>
      <c r="J119" t="s">
        <v>1335</v>
      </c>
      <c r="K119" t="s">
        <v>911</v>
      </c>
      <c r="L119" t="s">
        <v>1336</v>
      </c>
      <c r="Q119" t="s">
        <v>912</v>
      </c>
      <c r="R119" t="s">
        <v>913</v>
      </c>
      <c r="S119" t="s">
        <v>903</v>
      </c>
    </row>
    <row r="120" spans="1:19">
      <c r="A120">
        <v>119</v>
      </c>
      <c r="B120" t="s">
        <v>896</v>
      </c>
      <c r="C120" t="s">
        <v>27</v>
      </c>
      <c r="H120" t="s">
        <v>1337</v>
      </c>
      <c r="I120" t="s">
        <v>1338</v>
      </c>
      <c r="J120" t="s">
        <v>1339</v>
      </c>
      <c r="K120" t="s">
        <v>1340</v>
      </c>
      <c r="Q120" t="s">
        <v>924</v>
      </c>
      <c r="R120" t="s">
        <v>925</v>
      </c>
      <c r="S120" t="s">
        <v>903</v>
      </c>
    </row>
    <row r="121" spans="1:19">
      <c r="A121">
        <v>120</v>
      </c>
      <c r="B121" t="s">
        <v>896</v>
      </c>
      <c r="C121" t="s">
        <v>27</v>
      </c>
      <c r="H121" t="s">
        <v>1341</v>
      </c>
      <c r="I121" t="s">
        <v>1342</v>
      </c>
      <c r="J121" t="s">
        <v>1343</v>
      </c>
      <c r="K121" t="s">
        <v>1191</v>
      </c>
      <c r="Q121" t="s">
        <v>901</v>
      </c>
      <c r="R121" t="s">
        <v>902</v>
      </c>
      <c r="S121" t="s">
        <v>903</v>
      </c>
    </row>
    <row r="122" spans="1:19">
      <c r="A122">
        <v>121</v>
      </c>
      <c r="B122" t="s">
        <v>896</v>
      </c>
      <c r="C122" t="s">
        <v>27</v>
      </c>
      <c r="H122" t="s">
        <v>1344</v>
      </c>
      <c r="I122" t="s">
        <v>1345</v>
      </c>
      <c r="J122" t="s">
        <v>1346</v>
      </c>
      <c r="K122" t="s">
        <v>1347</v>
      </c>
      <c r="Q122" t="s">
        <v>924</v>
      </c>
      <c r="R122" t="s">
        <v>925</v>
      </c>
      <c r="S122" t="s">
        <v>903</v>
      </c>
    </row>
    <row r="123" spans="1:19">
      <c r="A123">
        <v>122</v>
      </c>
      <c r="B123" t="s">
        <v>896</v>
      </c>
      <c r="C123" t="s">
        <v>27</v>
      </c>
      <c r="H123" t="s">
        <v>1348</v>
      </c>
      <c r="I123" t="s">
        <v>1345</v>
      </c>
      <c r="J123" t="s">
        <v>1346</v>
      </c>
      <c r="K123" t="s">
        <v>917</v>
      </c>
      <c r="Q123" t="s">
        <v>924</v>
      </c>
      <c r="R123" t="s">
        <v>925</v>
      </c>
      <c r="S123" t="s">
        <v>903</v>
      </c>
    </row>
    <row r="124" spans="1:19">
      <c r="A124">
        <v>123</v>
      </c>
      <c r="B124" t="s">
        <v>896</v>
      </c>
      <c r="C124" t="s">
        <v>27</v>
      </c>
      <c r="H124" t="s">
        <v>1349</v>
      </c>
      <c r="I124" t="s">
        <v>1350</v>
      </c>
      <c r="J124" t="s">
        <v>1351</v>
      </c>
      <c r="K124" t="s">
        <v>929</v>
      </c>
      <c r="Q124" t="s">
        <v>924</v>
      </c>
      <c r="R124" t="s">
        <v>925</v>
      </c>
      <c r="S124" t="s">
        <v>903</v>
      </c>
    </row>
    <row r="125" spans="1:19">
      <c r="A125">
        <v>124</v>
      </c>
      <c r="B125" t="s">
        <v>896</v>
      </c>
      <c r="C125" t="s">
        <v>27</v>
      </c>
      <c r="H125" t="s">
        <v>1352</v>
      </c>
      <c r="I125" t="s">
        <v>1353</v>
      </c>
      <c r="J125" t="s">
        <v>1354</v>
      </c>
      <c r="K125" t="s">
        <v>1355</v>
      </c>
      <c r="Q125" t="s">
        <v>924</v>
      </c>
      <c r="R125" t="s">
        <v>925</v>
      </c>
      <c r="S125" t="s">
        <v>903</v>
      </c>
    </row>
    <row r="126" spans="1:19">
      <c r="A126">
        <v>125</v>
      </c>
      <c r="B126" t="s">
        <v>896</v>
      </c>
      <c r="C126" t="s">
        <v>27</v>
      </c>
      <c r="H126" t="s">
        <v>1356</v>
      </c>
      <c r="I126" t="s">
        <v>1357</v>
      </c>
      <c r="J126" t="s">
        <v>978</v>
      </c>
      <c r="K126" t="s">
        <v>1358</v>
      </c>
      <c r="Q126" t="s">
        <v>924</v>
      </c>
      <c r="R126" t="s">
        <v>925</v>
      </c>
      <c r="S126" t="s">
        <v>903</v>
      </c>
    </row>
    <row r="127" spans="1:19">
      <c r="A127">
        <v>126</v>
      </c>
      <c r="B127" t="s">
        <v>896</v>
      </c>
      <c r="C127" t="s">
        <v>27</v>
      </c>
      <c r="H127" t="s">
        <v>1359</v>
      </c>
      <c r="I127" t="s">
        <v>1360</v>
      </c>
      <c r="J127" t="s">
        <v>1361</v>
      </c>
      <c r="K127" t="s">
        <v>1126</v>
      </c>
      <c r="Q127" t="s">
        <v>924</v>
      </c>
      <c r="R127" t="s">
        <v>925</v>
      </c>
      <c r="S127" t="s">
        <v>903</v>
      </c>
    </row>
    <row r="128" spans="1:19">
      <c r="A128">
        <v>127</v>
      </c>
      <c r="B128" t="s">
        <v>896</v>
      </c>
      <c r="C128" t="s">
        <v>27</v>
      </c>
      <c r="H128" t="s">
        <v>1362</v>
      </c>
      <c r="I128" t="s">
        <v>1363</v>
      </c>
      <c r="J128" t="s">
        <v>1364</v>
      </c>
      <c r="K128" t="s">
        <v>941</v>
      </c>
      <c r="Q128" t="s">
        <v>924</v>
      </c>
      <c r="R128" t="s">
        <v>925</v>
      </c>
      <c r="S128" t="s">
        <v>903</v>
      </c>
    </row>
    <row r="129" spans="1:19">
      <c r="A129">
        <v>128</v>
      </c>
      <c r="B129" t="s">
        <v>896</v>
      </c>
      <c r="C129" t="s">
        <v>27</v>
      </c>
      <c r="H129" t="s">
        <v>1365</v>
      </c>
      <c r="I129" t="s">
        <v>1366</v>
      </c>
      <c r="J129" t="s">
        <v>1367</v>
      </c>
      <c r="K129" t="s">
        <v>1368</v>
      </c>
      <c r="Q129" t="s">
        <v>1328</v>
      </c>
      <c r="R129" t="s">
        <v>1329</v>
      </c>
      <c r="S129" t="s">
        <v>903</v>
      </c>
    </row>
    <row r="130" spans="1:19">
      <c r="A130">
        <v>129</v>
      </c>
      <c r="B130" t="s">
        <v>896</v>
      </c>
      <c r="C130" t="s">
        <v>27</v>
      </c>
      <c r="H130" t="s">
        <v>1369</v>
      </c>
      <c r="I130" t="s">
        <v>1370</v>
      </c>
      <c r="J130" t="s">
        <v>1371</v>
      </c>
      <c r="K130" t="s">
        <v>1372</v>
      </c>
      <c r="Q130" t="s">
        <v>912</v>
      </c>
      <c r="R130" t="s">
        <v>913</v>
      </c>
      <c r="S130" t="s">
        <v>903</v>
      </c>
    </row>
    <row r="131" spans="1:19">
      <c r="A131">
        <v>130</v>
      </c>
      <c r="B131" t="s">
        <v>896</v>
      </c>
      <c r="C131" t="s">
        <v>27</v>
      </c>
      <c r="H131" t="s">
        <v>1369</v>
      </c>
      <c r="I131" t="s">
        <v>1370</v>
      </c>
      <c r="J131" t="s">
        <v>1371</v>
      </c>
      <c r="K131" t="s">
        <v>1372</v>
      </c>
      <c r="Q131" t="s">
        <v>924</v>
      </c>
      <c r="R131" t="s">
        <v>925</v>
      </c>
      <c r="S131" t="s">
        <v>903</v>
      </c>
    </row>
    <row r="132" spans="1:19">
      <c r="A132">
        <v>131</v>
      </c>
      <c r="B132" t="s">
        <v>896</v>
      </c>
      <c r="C132" t="s">
        <v>27</v>
      </c>
      <c r="H132" t="s">
        <v>1373</v>
      </c>
      <c r="I132" t="s">
        <v>1374</v>
      </c>
      <c r="J132" t="s">
        <v>1375</v>
      </c>
      <c r="K132" t="s">
        <v>1001</v>
      </c>
      <c r="L132" t="s">
        <v>1376</v>
      </c>
      <c r="Q132" t="s">
        <v>924</v>
      </c>
      <c r="R132" t="s">
        <v>925</v>
      </c>
      <c r="S132" t="s">
        <v>903</v>
      </c>
    </row>
  </sheetData>
  <sheetProtection formatColumns="0" formatRows="0"/>
  <phoneticPr fontId="0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TSH_REESTR_FIL">
    <tabColor indexed="47"/>
  </sheetPr>
  <dimension ref="A1:E1"/>
  <sheetViews>
    <sheetView showGridLines="0" workbookViewId="0">
      <selection activeCell="J14" sqref="J14"/>
    </sheetView>
  </sheetViews>
  <sheetFormatPr defaultColWidth="9.140625" defaultRowHeight="15"/>
  <sheetData>
    <row r="1" spans="1:5">
      <c r="A1" t="s">
        <v>16</v>
      </c>
      <c r="B1" t="s">
        <v>17</v>
      </c>
      <c r="C1" t="s">
        <v>18</v>
      </c>
      <c r="D1" t="s">
        <v>16</v>
      </c>
      <c r="E1" t="s">
        <v>19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UpdTemplLogger">
    <tabColor indexed="24"/>
    <pageSetUpPr fitToPage="1"/>
  </sheetPr>
  <dimension ref="A2:D14"/>
  <sheetViews>
    <sheetView showGridLines="0" showRowColHeaders="0" topLeftCell="B1" workbookViewId="0">
      <selection activeCell="C26" sqref="C26"/>
    </sheetView>
  </sheetViews>
  <sheetFormatPr defaultRowHeight="15"/>
  <cols>
    <col min="1" max="1" width="21" hidden="1" customWidth="1"/>
    <col min="2" max="2" width="20.7109375" customWidth="1"/>
    <col min="3" max="3" width="90.7109375" customWidth="1"/>
    <col min="4" max="4" width="20.7109375" customWidth="1"/>
  </cols>
  <sheetData>
    <row r="2" spans="1:4">
      <c r="A2" t="s">
        <v>432</v>
      </c>
      <c r="B2" t="s">
        <v>3</v>
      </c>
      <c r="C2" t="s">
        <v>4</v>
      </c>
      <c r="D2" t="s">
        <v>5</v>
      </c>
    </row>
    <row r="3" spans="1:4">
      <c r="B3">
        <v>44210.363263888888</v>
      </c>
      <c r="C3" t="s">
        <v>600</v>
      </c>
      <c r="D3" t="s">
        <v>601</v>
      </c>
    </row>
    <row r="4" spans="1:4">
      <c r="B4">
        <v>44210.363356481481</v>
      </c>
      <c r="C4" t="s">
        <v>604</v>
      </c>
      <c r="D4" t="s">
        <v>601</v>
      </c>
    </row>
    <row r="5" spans="1:4">
      <c r="B5">
        <v>44210.364999999998</v>
      </c>
      <c r="C5" t="s">
        <v>600</v>
      </c>
      <c r="D5" t="s">
        <v>601</v>
      </c>
    </row>
    <row r="6" spans="1:4">
      <c r="B6">
        <v>44210.365023148152</v>
      </c>
      <c r="C6" t="s">
        <v>604</v>
      </c>
      <c r="D6" t="s">
        <v>601</v>
      </c>
    </row>
    <row r="7" spans="1:4">
      <c r="B7">
        <v>44210.365474537037</v>
      </c>
      <c r="C7" t="s">
        <v>600</v>
      </c>
      <c r="D7" t="s">
        <v>601</v>
      </c>
    </row>
    <row r="8" spans="1:4">
      <c r="B8">
        <v>44210.365497685183</v>
      </c>
      <c r="C8" t="s">
        <v>604</v>
      </c>
      <c r="D8" t="s">
        <v>601</v>
      </c>
    </row>
    <row r="9" spans="1:4">
      <c r="B9">
        <v>44210.380659722221</v>
      </c>
      <c r="C9" t="s">
        <v>600</v>
      </c>
      <c r="D9" t="s">
        <v>601</v>
      </c>
    </row>
    <row r="10" spans="1:4">
      <c r="B10">
        <v>44210.380706018521</v>
      </c>
      <c r="C10" t="s">
        <v>604</v>
      </c>
      <c r="D10" t="s">
        <v>601</v>
      </c>
    </row>
    <row r="11" spans="1:4">
      <c r="B11">
        <v>44210.485914351855</v>
      </c>
      <c r="C11" t="s">
        <v>600</v>
      </c>
      <c r="D11" t="s">
        <v>601</v>
      </c>
    </row>
    <row r="12" spans="1:4">
      <c r="B12">
        <v>44210.485925925925</v>
      </c>
      <c r="C12" t="s">
        <v>604</v>
      </c>
      <c r="D12" t="s">
        <v>601</v>
      </c>
    </row>
    <row r="13" spans="1:4">
      <c r="B13">
        <v>44210.509629629632</v>
      </c>
      <c r="C13" t="s">
        <v>600</v>
      </c>
      <c r="D13" t="s">
        <v>601</v>
      </c>
    </row>
    <row r="14" spans="1:4">
      <c r="B14">
        <v>44210.509664351855</v>
      </c>
      <c r="C14" t="s">
        <v>604</v>
      </c>
      <c r="D14" t="s">
        <v>601</v>
      </c>
    </row>
  </sheetData>
  <sheetProtection sheet="1" objects="1" scenarios="1" formatColumns="0" formatRows="0" autoFilter="0"/>
  <phoneticPr fontId="0" type="noConversion"/>
  <pageMargins left="0.75" right="0.75" top="1" bottom="1" header="0.5" footer="0.5"/>
  <pageSetup paperSize="9" scale="65" fitToHeight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F128"/>
  <sheetViews>
    <sheetView showGridLines="0" workbookViewId="0">
      <selection activeCell="Q25" sqref="Q25"/>
    </sheetView>
  </sheetViews>
  <sheetFormatPr defaultRowHeight="15"/>
  <cols>
    <col min="1" max="2" width="36.7109375" customWidth="1"/>
    <col min="3" max="3" width="12.7109375" customWidth="1"/>
    <col min="4" max="4" width="50.7109375" customWidth="1"/>
    <col min="5" max="5" width="36.7109375" customWidth="1"/>
    <col min="6" max="6" width="12.7109375" customWidth="1"/>
  </cols>
  <sheetData>
    <row r="1" spans="1:6">
      <c r="A1" t="s">
        <v>16</v>
      </c>
      <c r="B1" t="s">
        <v>17</v>
      </c>
      <c r="C1" t="s">
        <v>18</v>
      </c>
      <c r="D1" t="s">
        <v>884</v>
      </c>
      <c r="E1" t="s">
        <v>16</v>
      </c>
      <c r="F1" t="s">
        <v>19</v>
      </c>
    </row>
    <row r="2" spans="1:6">
      <c r="A2" t="s">
        <v>605</v>
      </c>
      <c r="B2" t="s">
        <v>605</v>
      </c>
      <c r="C2" t="s">
        <v>606</v>
      </c>
      <c r="D2" t="s">
        <v>607</v>
      </c>
      <c r="E2" t="s">
        <v>605</v>
      </c>
      <c r="F2" t="s">
        <v>863</v>
      </c>
    </row>
    <row r="3" spans="1:6">
      <c r="A3" t="s">
        <v>605</v>
      </c>
      <c r="B3" t="s">
        <v>608</v>
      </c>
      <c r="C3" t="s">
        <v>609</v>
      </c>
      <c r="D3" t="s">
        <v>610</v>
      </c>
      <c r="E3" t="s">
        <v>627</v>
      </c>
      <c r="F3" t="s">
        <v>864</v>
      </c>
    </row>
    <row r="4" spans="1:6">
      <c r="A4" t="s">
        <v>605</v>
      </c>
      <c r="B4" t="s">
        <v>611</v>
      </c>
      <c r="C4" t="s">
        <v>612</v>
      </c>
      <c r="D4" t="s">
        <v>613</v>
      </c>
      <c r="E4" t="s">
        <v>643</v>
      </c>
      <c r="F4" t="s">
        <v>865</v>
      </c>
    </row>
    <row r="5" spans="1:6">
      <c r="A5" t="s">
        <v>605</v>
      </c>
      <c r="B5" t="s">
        <v>614</v>
      </c>
      <c r="C5" t="s">
        <v>615</v>
      </c>
      <c r="D5" t="s">
        <v>610</v>
      </c>
      <c r="E5" t="s">
        <v>646</v>
      </c>
      <c r="F5" t="s">
        <v>866</v>
      </c>
    </row>
    <row r="6" spans="1:6">
      <c r="A6" t="s">
        <v>605</v>
      </c>
      <c r="B6" t="s">
        <v>616</v>
      </c>
      <c r="C6" t="s">
        <v>617</v>
      </c>
      <c r="D6" t="s">
        <v>610</v>
      </c>
      <c r="E6" t="s">
        <v>648</v>
      </c>
      <c r="F6" t="s">
        <v>867</v>
      </c>
    </row>
    <row r="7" spans="1:6">
      <c r="A7" t="s">
        <v>605</v>
      </c>
      <c r="B7" t="s">
        <v>618</v>
      </c>
      <c r="C7" t="s">
        <v>619</v>
      </c>
      <c r="D7" t="s">
        <v>610</v>
      </c>
      <c r="E7" t="s">
        <v>650</v>
      </c>
      <c r="F7" t="s">
        <v>868</v>
      </c>
    </row>
    <row r="8" spans="1:6">
      <c r="A8" t="s">
        <v>605</v>
      </c>
      <c r="B8" t="s">
        <v>620</v>
      </c>
      <c r="C8" t="s">
        <v>621</v>
      </c>
      <c r="D8" t="s">
        <v>613</v>
      </c>
      <c r="E8" t="s">
        <v>660</v>
      </c>
      <c r="F8" t="s">
        <v>869</v>
      </c>
    </row>
    <row r="9" spans="1:6">
      <c r="A9" t="s">
        <v>605</v>
      </c>
      <c r="B9" t="s">
        <v>622</v>
      </c>
      <c r="C9" t="s">
        <v>623</v>
      </c>
      <c r="D9" t="s">
        <v>613</v>
      </c>
      <c r="E9" t="s">
        <v>690</v>
      </c>
      <c r="F9" t="s">
        <v>870</v>
      </c>
    </row>
    <row r="10" spans="1:6">
      <c r="A10" t="s">
        <v>605</v>
      </c>
      <c r="B10" t="s">
        <v>624</v>
      </c>
      <c r="C10" t="s">
        <v>625</v>
      </c>
      <c r="D10" t="s">
        <v>626</v>
      </c>
      <c r="E10" t="s">
        <v>692</v>
      </c>
      <c r="F10" t="s">
        <v>871</v>
      </c>
    </row>
    <row r="11" spans="1:6">
      <c r="A11" t="s">
        <v>627</v>
      </c>
      <c r="B11" t="s">
        <v>627</v>
      </c>
      <c r="C11" t="s">
        <v>628</v>
      </c>
      <c r="D11" t="s">
        <v>607</v>
      </c>
      <c r="E11" t="s">
        <v>706</v>
      </c>
      <c r="F11" t="s">
        <v>872</v>
      </c>
    </row>
    <row r="12" spans="1:6">
      <c r="A12" t="s">
        <v>627</v>
      </c>
      <c r="B12" t="s">
        <v>629</v>
      </c>
      <c r="C12" t="s">
        <v>630</v>
      </c>
      <c r="D12" t="s">
        <v>613</v>
      </c>
      <c r="E12" t="s">
        <v>718</v>
      </c>
      <c r="F12" t="s">
        <v>873</v>
      </c>
    </row>
    <row r="13" spans="1:6">
      <c r="A13" t="s">
        <v>627</v>
      </c>
      <c r="B13" t="s">
        <v>631</v>
      </c>
      <c r="C13" t="s">
        <v>632</v>
      </c>
      <c r="D13" t="s">
        <v>610</v>
      </c>
      <c r="E13" t="s">
        <v>730</v>
      </c>
      <c r="F13" t="s">
        <v>874</v>
      </c>
    </row>
    <row r="14" spans="1:6">
      <c r="A14" t="s">
        <v>627</v>
      </c>
      <c r="B14" t="s">
        <v>633</v>
      </c>
      <c r="C14" t="s">
        <v>634</v>
      </c>
      <c r="D14" t="s">
        <v>610</v>
      </c>
      <c r="E14" t="s">
        <v>744</v>
      </c>
      <c r="F14" t="s">
        <v>875</v>
      </c>
    </row>
    <row r="15" spans="1:6">
      <c r="A15" t="s">
        <v>627</v>
      </c>
      <c r="B15" t="s">
        <v>635</v>
      </c>
      <c r="C15" t="s">
        <v>636</v>
      </c>
      <c r="D15" t="s">
        <v>610</v>
      </c>
      <c r="E15" t="s">
        <v>762</v>
      </c>
      <c r="F15" t="s">
        <v>876</v>
      </c>
    </row>
    <row r="16" spans="1:6">
      <c r="A16" t="s">
        <v>627</v>
      </c>
      <c r="B16" t="s">
        <v>637</v>
      </c>
      <c r="C16" t="s">
        <v>638</v>
      </c>
      <c r="D16" t="s">
        <v>610</v>
      </c>
      <c r="E16" t="s">
        <v>768</v>
      </c>
      <c r="F16" t="s">
        <v>877</v>
      </c>
    </row>
    <row r="17" spans="1:6">
      <c r="A17" t="s">
        <v>627</v>
      </c>
      <c r="B17" t="s">
        <v>639</v>
      </c>
      <c r="C17" t="s">
        <v>640</v>
      </c>
      <c r="D17" t="s">
        <v>626</v>
      </c>
      <c r="E17" t="s">
        <v>770</v>
      </c>
      <c r="F17" t="s">
        <v>878</v>
      </c>
    </row>
    <row r="18" spans="1:6">
      <c r="A18" t="s">
        <v>627</v>
      </c>
      <c r="B18" t="s">
        <v>641</v>
      </c>
      <c r="C18" t="s">
        <v>642</v>
      </c>
      <c r="D18" t="s">
        <v>626</v>
      </c>
      <c r="E18" t="s">
        <v>788</v>
      </c>
      <c r="F18" t="s">
        <v>879</v>
      </c>
    </row>
    <row r="19" spans="1:6">
      <c r="A19" t="s">
        <v>643</v>
      </c>
      <c r="B19" t="s">
        <v>643</v>
      </c>
      <c r="C19" t="s">
        <v>644</v>
      </c>
      <c r="D19" t="s">
        <v>645</v>
      </c>
      <c r="E19" t="s">
        <v>800</v>
      </c>
      <c r="F19" t="s">
        <v>880</v>
      </c>
    </row>
    <row r="20" spans="1:6">
      <c r="A20" t="s">
        <v>646</v>
      </c>
      <c r="B20" t="s">
        <v>646</v>
      </c>
      <c r="C20" t="s">
        <v>647</v>
      </c>
      <c r="D20" t="s">
        <v>645</v>
      </c>
      <c r="E20" t="s">
        <v>826</v>
      </c>
      <c r="F20" t="s">
        <v>881</v>
      </c>
    </row>
    <row r="21" spans="1:6">
      <c r="A21" t="s">
        <v>648</v>
      </c>
      <c r="B21" t="s">
        <v>648</v>
      </c>
      <c r="C21" t="s">
        <v>649</v>
      </c>
      <c r="D21" t="s">
        <v>645</v>
      </c>
      <c r="E21" t="s">
        <v>841</v>
      </c>
      <c r="F21" t="s">
        <v>882</v>
      </c>
    </row>
    <row r="22" spans="1:6">
      <c r="A22" t="s">
        <v>650</v>
      </c>
      <c r="B22" t="s">
        <v>652</v>
      </c>
      <c r="C22" t="s">
        <v>653</v>
      </c>
      <c r="D22" t="s">
        <v>613</v>
      </c>
      <c r="E22" t="s">
        <v>853</v>
      </c>
      <c r="F22" t="s">
        <v>883</v>
      </c>
    </row>
    <row r="23" spans="1:6">
      <c r="A23" t="s">
        <v>650</v>
      </c>
      <c r="B23" t="s">
        <v>650</v>
      </c>
      <c r="C23" t="s">
        <v>651</v>
      </c>
      <c r="D23" t="s">
        <v>607</v>
      </c>
    </row>
    <row r="24" spans="1:6">
      <c r="A24" t="s">
        <v>650</v>
      </c>
      <c r="B24" t="s">
        <v>654</v>
      </c>
      <c r="C24" t="s">
        <v>655</v>
      </c>
      <c r="D24" t="s">
        <v>610</v>
      </c>
    </row>
    <row r="25" spans="1:6">
      <c r="A25" t="s">
        <v>650</v>
      </c>
      <c r="B25" t="s">
        <v>656</v>
      </c>
      <c r="C25" t="s">
        <v>657</v>
      </c>
      <c r="D25" t="s">
        <v>610</v>
      </c>
    </row>
    <row r="26" spans="1:6">
      <c r="A26" t="s">
        <v>650</v>
      </c>
      <c r="B26" t="s">
        <v>658</v>
      </c>
      <c r="C26" t="s">
        <v>659</v>
      </c>
      <c r="D26" t="s">
        <v>610</v>
      </c>
    </row>
    <row r="27" spans="1:6">
      <c r="A27" t="s">
        <v>660</v>
      </c>
      <c r="B27" t="s">
        <v>662</v>
      </c>
      <c r="C27" t="s">
        <v>663</v>
      </c>
      <c r="D27" t="s">
        <v>613</v>
      </c>
    </row>
    <row r="28" spans="1:6">
      <c r="A28" t="s">
        <v>660</v>
      </c>
      <c r="B28" t="s">
        <v>664</v>
      </c>
      <c r="C28" t="s">
        <v>665</v>
      </c>
      <c r="D28" t="s">
        <v>610</v>
      </c>
    </row>
    <row r="29" spans="1:6">
      <c r="A29" t="s">
        <v>660</v>
      </c>
      <c r="B29" t="s">
        <v>660</v>
      </c>
      <c r="C29" t="s">
        <v>661</v>
      </c>
      <c r="D29" t="s">
        <v>607</v>
      </c>
    </row>
    <row r="30" spans="1:6">
      <c r="A30" t="s">
        <v>660</v>
      </c>
      <c r="B30" t="s">
        <v>666</v>
      </c>
      <c r="C30" t="s">
        <v>667</v>
      </c>
      <c r="D30" t="s">
        <v>610</v>
      </c>
    </row>
    <row r="31" spans="1:6">
      <c r="A31" t="s">
        <v>660</v>
      </c>
      <c r="B31" t="s">
        <v>668</v>
      </c>
      <c r="C31" t="s">
        <v>669</v>
      </c>
      <c r="D31" t="s">
        <v>610</v>
      </c>
    </row>
    <row r="32" spans="1:6">
      <c r="A32" t="s">
        <v>660</v>
      </c>
      <c r="B32" t="s">
        <v>670</v>
      </c>
      <c r="C32" t="s">
        <v>671</v>
      </c>
      <c r="D32" t="s">
        <v>610</v>
      </c>
    </row>
    <row r="33" spans="1:4">
      <c r="A33" t="s">
        <v>660</v>
      </c>
      <c r="B33" t="s">
        <v>672</v>
      </c>
      <c r="C33" t="s">
        <v>673</v>
      </c>
      <c r="D33" t="s">
        <v>610</v>
      </c>
    </row>
    <row r="34" spans="1:4">
      <c r="A34" t="s">
        <v>660</v>
      </c>
      <c r="B34" t="s">
        <v>674</v>
      </c>
      <c r="C34" t="s">
        <v>675</v>
      </c>
      <c r="D34" t="s">
        <v>610</v>
      </c>
    </row>
    <row r="35" spans="1:4">
      <c r="A35" t="s">
        <v>660</v>
      </c>
      <c r="B35" t="s">
        <v>676</v>
      </c>
      <c r="C35" t="s">
        <v>677</v>
      </c>
      <c r="D35" t="s">
        <v>610</v>
      </c>
    </row>
    <row r="36" spans="1:4">
      <c r="A36" t="s">
        <v>660</v>
      </c>
      <c r="B36" t="s">
        <v>678</v>
      </c>
      <c r="C36" t="s">
        <v>679</v>
      </c>
      <c r="D36" t="s">
        <v>610</v>
      </c>
    </row>
    <row r="37" spans="1:4">
      <c r="A37" t="s">
        <v>660</v>
      </c>
      <c r="B37" t="s">
        <v>680</v>
      </c>
      <c r="C37" t="s">
        <v>681</v>
      </c>
      <c r="D37" t="s">
        <v>610</v>
      </c>
    </row>
    <row r="38" spans="1:4">
      <c r="A38" t="s">
        <v>660</v>
      </c>
      <c r="B38" t="s">
        <v>682</v>
      </c>
      <c r="C38" t="s">
        <v>683</v>
      </c>
      <c r="D38" t="s">
        <v>610</v>
      </c>
    </row>
    <row r="39" spans="1:4">
      <c r="A39" t="s">
        <v>660</v>
      </c>
      <c r="B39" t="s">
        <v>684</v>
      </c>
      <c r="C39" t="s">
        <v>685</v>
      </c>
      <c r="D39" t="s">
        <v>610</v>
      </c>
    </row>
    <row r="40" spans="1:4">
      <c r="A40" t="s">
        <v>660</v>
      </c>
      <c r="B40" t="s">
        <v>686</v>
      </c>
      <c r="C40" t="s">
        <v>687</v>
      </c>
      <c r="D40" t="s">
        <v>610</v>
      </c>
    </row>
    <row r="41" spans="1:4">
      <c r="A41" t="s">
        <v>660</v>
      </c>
      <c r="B41" t="s">
        <v>688</v>
      </c>
      <c r="C41" t="s">
        <v>689</v>
      </c>
      <c r="D41" t="s">
        <v>610</v>
      </c>
    </row>
    <row r="42" spans="1:4">
      <c r="A42" t="s">
        <v>690</v>
      </c>
      <c r="B42" t="s">
        <v>690</v>
      </c>
      <c r="C42" t="s">
        <v>691</v>
      </c>
      <c r="D42" t="s">
        <v>645</v>
      </c>
    </row>
    <row r="43" spans="1:4">
      <c r="A43" t="s">
        <v>692</v>
      </c>
      <c r="B43" t="s">
        <v>694</v>
      </c>
      <c r="C43" t="s">
        <v>695</v>
      </c>
      <c r="D43" t="s">
        <v>610</v>
      </c>
    </row>
    <row r="44" spans="1:4">
      <c r="A44" t="s">
        <v>692</v>
      </c>
      <c r="B44" t="s">
        <v>696</v>
      </c>
      <c r="C44" t="s">
        <v>697</v>
      </c>
      <c r="D44" t="s">
        <v>610</v>
      </c>
    </row>
    <row r="45" spans="1:4">
      <c r="A45" t="s">
        <v>692</v>
      </c>
      <c r="B45" t="s">
        <v>698</v>
      </c>
      <c r="C45" t="s">
        <v>699</v>
      </c>
      <c r="D45" t="s">
        <v>610</v>
      </c>
    </row>
    <row r="46" spans="1:4">
      <c r="A46" t="s">
        <v>692</v>
      </c>
      <c r="B46" t="s">
        <v>700</v>
      </c>
      <c r="C46" t="s">
        <v>701</v>
      </c>
      <c r="D46" t="s">
        <v>613</v>
      </c>
    </row>
    <row r="47" spans="1:4">
      <c r="A47" t="s">
        <v>692</v>
      </c>
      <c r="B47" t="s">
        <v>692</v>
      </c>
      <c r="C47" t="s">
        <v>693</v>
      </c>
      <c r="D47" t="s">
        <v>607</v>
      </c>
    </row>
    <row r="48" spans="1:4">
      <c r="A48" t="s">
        <v>692</v>
      </c>
      <c r="B48" t="s">
        <v>702</v>
      </c>
      <c r="C48" t="s">
        <v>703</v>
      </c>
      <c r="D48" t="s">
        <v>610</v>
      </c>
    </row>
    <row r="49" spans="1:4">
      <c r="A49" t="s">
        <v>692</v>
      </c>
      <c r="B49" t="s">
        <v>704</v>
      </c>
      <c r="C49" t="s">
        <v>705</v>
      </c>
      <c r="D49" t="s">
        <v>610</v>
      </c>
    </row>
    <row r="50" spans="1:4">
      <c r="A50" t="s">
        <v>706</v>
      </c>
      <c r="B50" t="s">
        <v>708</v>
      </c>
      <c r="C50" t="s">
        <v>709</v>
      </c>
      <c r="D50" t="s">
        <v>610</v>
      </c>
    </row>
    <row r="51" spans="1:4">
      <c r="A51" t="s">
        <v>706</v>
      </c>
      <c r="B51" t="s">
        <v>710</v>
      </c>
      <c r="C51" t="s">
        <v>711</v>
      </c>
      <c r="D51" t="s">
        <v>613</v>
      </c>
    </row>
    <row r="52" spans="1:4">
      <c r="A52" t="s">
        <v>706</v>
      </c>
      <c r="B52" t="s">
        <v>712</v>
      </c>
      <c r="C52" t="s">
        <v>713</v>
      </c>
      <c r="D52" t="s">
        <v>610</v>
      </c>
    </row>
    <row r="53" spans="1:4">
      <c r="A53" t="s">
        <v>706</v>
      </c>
      <c r="B53" t="s">
        <v>706</v>
      </c>
      <c r="C53" t="s">
        <v>707</v>
      </c>
      <c r="D53" t="s">
        <v>607</v>
      </c>
    </row>
    <row r="54" spans="1:4">
      <c r="A54" t="s">
        <v>706</v>
      </c>
      <c r="B54" t="s">
        <v>714</v>
      </c>
      <c r="C54" t="s">
        <v>715</v>
      </c>
      <c r="D54" t="s">
        <v>610</v>
      </c>
    </row>
    <row r="55" spans="1:4">
      <c r="A55" t="s">
        <v>706</v>
      </c>
      <c r="B55" t="s">
        <v>716</v>
      </c>
      <c r="C55" t="s">
        <v>717</v>
      </c>
      <c r="D55" t="s">
        <v>610</v>
      </c>
    </row>
    <row r="56" spans="1:4">
      <c r="A56" t="s">
        <v>718</v>
      </c>
      <c r="B56" t="s">
        <v>720</v>
      </c>
      <c r="C56" t="s">
        <v>721</v>
      </c>
      <c r="D56" t="s">
        <v>610</v>
      </c>
    </row>
    <row r="57" spans="1:4">
      <c r="A57" t="s">
        <v>718</v>
      </c>
      <c r="B57" t="s">
        <v>722</v>
      </c>
      <c r="C57" t="s">
        <v>723</v>
      </c>
      <c r="D57" t="s">
        <v>610</v>
      </c>
    </row>
    <row r="58" spans="1:4">
      <c r="A58" t="s">
        <v>718</v>
      </c>
      <c r="B58" t="s">
        <v>718</v>
      </c>
      <c r="C58" t="s">
        <v>719</v>
      </c>
      <c r="D58" t="s">
        <v>607</v>
      </c>
    </row>
    <row r="59" spans="1:4">
      <c r="A59" t="s">
        <v>718</v>
      </c>
      <c r="B59" t="s">
        <v>724</v>
      </c>
      <c r="C59" t="s">
        <v>725</v>
      </c>
      <c r="D59" t="s">
        <v>610</v>
      </c>
    </row>
    <row r="60" spans="1:4">
      <c r="A60" t="s">
        <v>718</v>
      </c>
      <c r="B60" t="s">
        <v>726</v>
      </c>
      <c r="C60" t="s">
        <v>727</v>
      </c>
      <c r="D60" t="s">
        <v>610</v>
      </c>
    </row>
    <row r="61" spans="1:4">
      <c r="A61" t="s">
        <v>718</v>
      </c>
      <c r="B61" t="s">
        <v>728</v>
      </c>
      <c r="C61" t="s">
        <v>729</v>
      </c>
      <c r="D61" t="s">
        <v>626</v>
      </c>
    </row>
    <row r="62" spans="1:4">
      <c r="A62" t="s">
        <v>730</v>
      </c>
      <c r="B62" t="s">
        <v>732</v>
      </c>
      <c r="C62" t="s">
        <v>733</v>
      </c>
      <c r="D62" t="s">
        <v>610</v>
      </c>
    </row>
    <row r="63" spans="1:4">
      <c r="A63" t="s">
        <v>730</v>
      </c>
      <c r="B63" t="s">
        <v>734</v>
      </c>
      <c r="C63" t="s">
        <v>735</v>
      </c>
      <c r="D63" t="s">
        <v>613</v>
      </c>
    </row>
    <row r="64" spans="1:4">
      <c r="A64" t="s">
        <v>730</v>
      </c>
      <c r="B64" t="s">
        <v>736</v>
      </c>
      <c r="C64" t="s">
        <v>737</v>
      </c>
      <c r="D64" t="s">
        <v>610</v>
      </c>
    </row>
    <row r="65" spans="1:4">
      <c r="A65" t="s">
        <v>730</v>
      </c>
      <c r="B65" t="s">
        <v>738</v>
      </c>
      <c r="C65" t="s">
        <v>739</v>
      </c>
      <c r="D65" t="s">
        <v>610</v>
      </c>
    </row>
    <row r="66" spans="1:4">
      <c r="A66" t="s">
        <v>730</v>
      </c>
      <c r="B66" t="s">
        <v>730</v>
      </c>
      <c r="C66" t="s">
        <v>731</v>
      </c>
      <c r="D66" t="s">
        <v>607</v>
      </c>
    </row>
    <row r="67" spans="1:4">
      <c r="A67" t="s">
        <v>730</v>
      </c>
      <c r="B67" t="s">
        <v>740</v>
      </c>
      <c r="C67" t="s">
        <v>741</v>
      </c>
      <c r="D67" t="s">
        <v>610</v>
      </c>
    </row>
    <row r="68" spans="1:4">
      <c r="A68" t="s">
        <v>730</v>
      </c>
      <c r="B68" t="s">
        <v>742</v>
      </c>
      <c r="C68" t="s">
        <v>743</v>
      </c>
      <c r="D68" t="s">
        <v>610</v>
      </c>
    </row>
    <row r="69" spans="1:4">
      <c r="A69" t="s">
        <v>744</v>
      </c>
      <c r="B69" t="s">
        <v>746</v>
      </c>
      <c r="C69" t="s">
        <v>747</v>
      </c>
      <c r="D69" t="s">
        <v>610</v>
      </c>
    </row>
    <row r="70" spans="1:4">
      <c r="A70" t="s">
        <v>744</v>
      </c>
      <c r="B70" t="s">
        <v>748</v>
      </c>
      <c r="C70" t="s">
        <v>749</v>
      </c>
      <c r="D70" t="s">
        <v>613</v>
      </c>
    </row>
    <row r="71" spans="1:4">
      <c r="A71" t="s">
        <v>744</v>
      </c>
      <c r="B71" t="s">
        <v>750</v>
      </c>
      <c r="C71" t="s">
        <v>751</v>
      </c>
      <c r="D71" t="s">
        <v>610</v>
      </c>
    </row>
    <row r="72" spans="1:4">
      <c r="A72" t="s">
        <v>744</v>
      </c>
      <c r="B72" t="s">
        <v>752</v>
      </c>
      <c r="C72" t="s">
        <v>753</v>
      </c>
      <c r="D72" t="s">
        <v>610</v>
      </c>
    </row>
    <row r="73" spans="1:4">
      <c r="A73" t="s">
        <v>744</v>
      </c>
      <c r="B73" t="s">
        <v>754</v>
      </c>
      <c r="C73" t="s">
        <v>755</v>
      </c>
      <c r="D73" t="s">
        <v>610</v>
      </c>
    </row>
    <row r="74" spans="1:4">
      <c r="A74" t="s">
        <v>744</v>
      </c>
      <c r="B74" t="s">
        <v>756</v>
      </c>
      <c r="C74" t="s">
        <v>757</v>
      </c>
      <c r="D74" t="s">
        <v>610</v>
      </c>
    </row>
    <row r="75" spans="1:4">
      <c r="A75" t="s">
        <v>744</v>
      </c>
      <c r="B75" t="s">
        <v>758</v>
      </c>
      <c r="C75" t="s">
        <v>759</v>
      </c>
      <c r="D75" t="s">
        <v>610</v>
      </c>
    </row>
    <row r="76" spans="1:4">
      <c r="A76" t="s">
        <v>744</v>
      </c>
      <c r="B76" t="s">
        <v>744</v>
      </c>
      <c r="C76" t="s">
        <v>745</v>
      </c>
      <c r="D76" t="s">
        <v>607</v>
      </c>
    </row>
    <row r="77" spans="1:4">
      <c r="A77" t="s">
        <v>744</v>
      </c>
      <c r="B77" t="s">
        <v>760</v>
      </c>
      <c r="C77" t="s">
        <v>761</v>
      </c>
      <c r="D77" t="s">
        <v>610</v>
      </c>
    </row>
    <row r="78" spans="1:4">
      <c r="A78" t="s">
        <v>762</v>
      </c>
      <c r="B78" t="s">
        <v>764</v>
      </c>
      <c r="C78" t="s">
        <v>765</v>
      </c>
      <c r="D78" t="s">
        <v>610</v>
      </c>
    </row>
    <row r="79" spans="1:4">
      <c r="A79" t="s">
        <v>762</v>
      </c>
      <c r="B79" t="s">
        <v>766</v>
      </c>
      <c r="C79" t="s">
        <v>767</v>
      </c>
      <c r="D79" t="s">
        <v>610</v>
      </c>
    </row>
    <row r="80" spans="1:4">
      <c r="A80" t="s">
        <v>762</v>
      </c>
      <c r="B80" t="s">
        <v>762</v>
      </c>
      <c r="C80" t="s">
        <v>763</v>
      </c>
      <c r="D80" t="s">
        <v>607</v>
      </c>
    </row>
    <row r="81" spans="1:4">
      <c r="A81" t="s">
        <v>768</v>
      </c>
      <c r="B81" t="s">
        <v>768</v>
      </c>
      <c r="C81" t="s">
        <v>769</v>
      </c>
      <c r="D81" t="s">
        <v>645</v>
      </c>
    </row>
    <row r="82" spans="1:4">
      <c r="A82" t="s">
        <v>770</v>
      </c>
      <c r="B82" t="s">
        <v>772</v>
      </c>
      <c r="C82" t="s">
        <v>773</v>
      </c>
      <c r="D82" t="s">
        <v>613</v>
      </c>
    </row>
    <row r="83" spans="1:4">
      <c r="A83" t="s">
        <v>770</v>
      </c>
      <c r="B83" t="s">
        <v>774</v>
      </c>
      <c r="C83" t="s">
        <v>775</v>
      </c>
      <c r="D83" t="s">
        <v>610</v>
      </c>
    </row>
    <row r="84" spans="1:4">
      <c r="A84" t="s">
        <v>770</v>
      </c>
      <c r="B84" t="s">
        <v>776</v>
      </c>
      <c r="C84" t="s">
        <v>777</v>
      </c>
      <c r="D84" t="s">
        <v>610</v>
      </c>
    </row>
    <row r="85" spans="1:4">
      <c r="A85" t="s">
        <v>770</v>
      </c>
      <c r="B85" t="s">
        <v>770</v>
      </c>
      <c r="C85" t="s">
        <v>771</v>
      </c>
      <c r="D85" t="s">
        <v>607</v>
      </c>
    </row>
    <row r="86" spans="1:4">
      <c r="A86" t="s">
        <v>770</v>
      </c>
      <c r="B86" t="s">
        <v>778</v>
      </c>
      <c r="C86" t="s">
        <v>779</v>
      </c>
      <c r="D86" t="s">
        <v>610</v>
      </c>
    </row>
    <row r="87" spans="1:4">
      <c r="A87" t="s">
        <v>770</v>
      </c>
      <c r="B87" t="s">
        <v>780</v>
      </c>
      <c r="C87" t="s">
        <v>781</v>
      </c>
      <c r="D87" t="s">
        <v>613</v>
      </c>
    </row>
    <row r="88" spans="1:4">
      <c r="A88" t="s">
        <v>770</v>
      </c>
      <c r="B88" t="s">
        <v>782</v>
      </c>
      <c r="C88" t="s">
        <v>783</v>
      </c>
      <c r="D88" t="s">
        <v>613</v>
      </c>
    </row>
    <row r="89" spans="1:4">
      <c r="A89" t="s">
        <v>770</v>
      </c>
      <c r="B89" t="s">
        <v>784</v>
      </c>
      <c r="C89" t="s">
        <v>785</v>
      </c>
      <c r="D89" t="s">
        <v>626</v>
      </c>
    </row>
    <row r="90" spans="1:4">
      <c r="A90" t="s">
        <v>770</v>
      </c>
      <c r="B90" t="s">
        <v>786</v>
      </c>
      <c r="C90" t="s">
        <v>787</v>
      </c>
      <c r="D90" t="s">
        <v>626</v>
      </c>
    </row>
    <row r="91" spans="1:4">
      <c r="A91" t="s">
        <v>788</v>
      </c>
      <c r="B91" t="s">
        <v>790</v>
      </c>
      <c r="C91" t="s">
        <v>791</v>
      </c>
      <c r="D91" t="s">
        <v>610</v>
      </c>
    </row>
    <row r="92" spans="1:4">
      <c r="A92" t="s">
        <v>788</v>
      </c>
      <c r="B92" t="s">
        <v>792</v>
      </c>
      <c r="C92" t="s">
        <v>793</v>
      </c>
      <c r="D92" t="s">
        <v>610</v>
      </c>
    </row>
    <row r="93" spans="1:4">
      <c r="A93" t="s">
        <v>788</v>
      </c>
      <c r="B93" t="s">
        <v>794</v>
      </c>
      <c r="C93" t="s">
        <v>795</v>
      </c>
      <c r="D93" t="s">
        <v>610</v>
      </c>
    </row>
    <row r="94" spans="1:4">
      <c r="A94" t="s">
        <v>788</v>
      </c>
      <c r="B94" t="s">
        <v>796</v>
      </c>
      <c r="C94" t="s">
        <v>797</v>
      </c>
      <c r="D94" t="s">
        <v>626</v>
      </c>
    </row>
    <row r="95" spans="1:4">
      <c r="A95" t="s">
        <v>788</v>
      </c>
      <c r="B95" t="s">
        <v>788</v>
      </c>
      <c r="C95" t="s">
        <v>789</v>
      </c>
      <c r="D95" t="s">
        <v>607</v>
      </c>
    </row>
    <row r="96" spans="1:4">
      <c r="A96" t="s">
        <v>788</v>
      </c>
      <c r="B96" t="s">
        <v>798</v>
      </c>
      <c r="C96" t="s">
        <v>799</v>
      </c>
      <c r="D96" t="s">
        <v>610</v>
      </c>
    </row>
    <row r="97" spans="1:4">
      <c r="A97" t="s">
        <v>800</v>
      </c>
      <c r="B97" t="s">
        <v>802</v>
      </c>
      <c r="C97" t="s">
        <v>803</v>
      </c>
      <c r="D97" t="s">
        <v>610</v>
      </c>
    </row>
    <row r="98" spans="1:4">
      <c r="A98" t="s">
        <v>800</v>
      </c>
      <c r="B98" t="s">
        <v>804</v>
      </c>
      <c r="C98" t="s">
        <v>805</v>
      </c>
      <c r="D98" t="s">
        <v>610</v>
      </c>
    </row>
    <row r="99" spans="1:4">
      <c r="A99" t="s">
        <v>800</v>
      </c>
      <c r="B99" t="s">
        <v>806</v>
      </c>
      <c r="C99" t="s">
        <v>807</v>
      </c>
      <c r="D99" t="s">
        <v>610</v>
      </c>
    </row>
    <row r="100" spans="1:4">
      <c r="A100" t="s">
        <v>800</v>
      </c>
      <c r="B100" t="s">
        <v>808</v>
      </c>
      <c r="C100" t="s">
        <v>809</v>
      </c>
      <c r="D100" t="s">
        <v>613</v>
      </c>
    </row>
    <row r="101" spans="1:4">
      <c r="A101" t="s">
        <v>800</v>
      </c>
      <c r="B101" t="s">
        <v>810</v>
      </c>
      <c r="C101" t="s">
        <v>811</v>
      </c>
      <c r="D101" t="s">
        <v>610</v>
      </c>
    </row>
    <row r="102" spans="1:4">
      <c r="A102" t="s">
        <v>800</v>
      </c>
      <c r="B102" t="s">
        <v>812</v>
      </c>
      <c r="C102" t="s">
        <v>813</v>
      </c>
      <c r="D102" t="s">
        <v>610</v>
      </c>
    </row>
    <row r="103" spans="1:4">
      <c r="A103" t="s">
        <v>800</v>
      </c>
      <c r="B103" t="s">
        <v>814</v>
      </c>
      <c r="C103" t="s">
        <v>815</v>
      </c>
      <c r="D103" t="s">
        <v>610</v>
      </c>
    </row>
    <row r="104" spans="1:4">
      <c r="A104" t="s">
        <v>800</v>
      </c>
      <c r="B104" t="s">
        <v>816</v>
      </c>
      <c r="C104" t="s">
        <v>817</v>
      </c>
      <c r="D104" t="s">
        <v>610</v>
      </c>
    </row>
    <row r="105" spans="1:4">
      <c r="A105" t="s">
        <v>800</v>
      </c>
      <c r="B105" t="s">
        <v>800</v>
      </c>
      <c r="C105" t="s">
        <v>801</v>
      </c>
      <c r="D105" t="s">
        <v>607</v>
      </c>
    </row>
    <row r="106" spans="1:4">
      <c r="A106" t="s">
        <v>800</v>
      </c>
      <c r="B106" t="s">
        <v>818</v>
      </c>
      <c r="C106" t="s">
        <v>819</v>
      </c>
      <c r="D106" t="s">
        <v>610</v>
      </c>
    </row>
    <row r="107" spans="1:4">
      <c r="A107" t="s">
        <v>800</v>
      </c>
      <c r="B107" t="s">
        <v>820</v>
      </c>
      <c r="C107" t="s">
        <v>821</v>
      </c>
      <c r="D107" t="s">
        <v>610</v>
      </c>
    </row>
    <row r="108" spans="1:4">
      <c r="A108" t="s">
        <v>800</v>
      </c>
      <c r="B108" t="s">
        <v>822</v>
      </c>
      <c r="C108" t="s">
        <v>823</v>
      </c>
      <c r="D108" t="s">
        <v>613</v>
      </c>
    </row>
    <row r="109" spans="1:4">
      <c r="A109" t="s">
        <v>800</v>
      </c>
      <c r="B109" t="s">
        <v>824</v>
      </c>
      <c r="C109" t="s">
        <v>825</v>
      </c>
      <c r="D109" t="s">
        <v>626</v>
      </c>
    </row>
    <row r="110" spans="1:4">
      <c r="A110" t="s">
        <v>826</v>
      </c>
      <c r="B110" t="s">
        <v>608</v>
      </c>
      <c r="C110" t="s">
        <v>828</v>
      </c>
      <c r="D110" t="s">
        <v>610</v>
      </c>
    </row>
    <row r="111" spans="1:4">
      <c r="A111" t="s">
        <v>826</v>
      </c>
      <c r="B111" t="s">
        <v>829</v>
      </c>
      <c r="C111" t="s">
        <v>830</v>
      </c>
      <c r="D111" t="s">
        <v>610</v>
      </c>
    </row>
    <row r="112" spans="1:4">
      <c r="A112" t="s">
        <v>826</v>
      </c>
      <c r="B112" t="s">
        <v>831</v>
      </c>
      <c r="C112" t="s">
        <v>832</v>
      </c>
      <c r="D112" t="s">
        <v>610</v>
      </c>
    </row>
    <row r="113" spans="1:4">
      <c r="A113" t="s">
        <v>826</v>
      </c>
      <c r="B113" t="s">
        <v>833</v>
      </c>
      <c r="C113" t="s">
        <v>834</v>
      </c>
      <c r="D113" t="s">
        <v>613</v>
      </c>
    </row>
    <row r="114" spans="1:4">
      <c r="A114" t="s">
        <v>826</v>
      </c>
      <c r="B114" t="s">
        <v>835</v>
      </c>
      <c r="C114" t="s">
        <v>836</v>
      </c>
      <c r="D114" t="s">
        <v>610</v>
      </c>
    </row>
    <row r="115" spans="1:4">
      <c r="A115" t="s">
        <v>826</v>
      </c>
      <c r="B115" t="s">
        <v>837</v>
      </c>
      <c r="C115" t="s">
        <v>838</v>
      </c>
      <c r="D115" t="s">
        <v>610</v>
      </c>
    </row>
    <row r="116" spans="1:4">
      <c r="A116" t="s">
        <v>826</v>
      </c>
      <c r="B116" t="s">
        <v>839</v>
      </c>
      <c r="C116" t="s">
        <v>840</v>
      </c>
      <c r="D116" t="s">
        <v>610</v>
      </c>
    </row>
    <row r="117" spans="1:4">
      <c r="A117" t="s">
        <v>826</v>
      </c>
      <c r="B117" t="s">
        <v>826</v>
      </c>
      <c r="C117" t="s">
        <v>827</v>
      </c>
      <c r="D117" t="s">
        <v>607</v>
      </c>
    </row>
    <row r="118" spans="1:4">
      <c r="A118" t="s">
        <v>841</v>
      </c>
      <c r="B118" t="s">
        <v>843</v>
      </c>
      <c r="C118" t="s">
        <v>844</v>
      </c>
      <c r="D118" t="s">
        <v>610</v>
      </c>
    </row>
    <row r="119" spans="1:4">
      <c r="A119" t="s">
        <v>841</v>
      </c>
      <c r="B119" t="s">
        <v>845</v>
      </c>
      <c r="C119" t="s">
        <v>846</v>
      </c>
      <c r="D119" t="s">
        <v>613</v>
      </c>
    </row>
    <row r="120" spans="1:4">
      <c r="A120" t="s">
        <v>841</v>
      </c>
      <c r="B120" t="s">
        <v>847</v>
      </c>
      <c r="C120" t="s">
        <v>848</v>
      </c>
      <c r="D120" t="s">
        <v>610</v>
      </c>
    </row>
    <row r="121" spans="1:4">
      <c r="A121" t="s">
        <v>841</v>
      </c>
      <c r="B121" t="s">
        <v>849</v>
      </c>
      <c r="C121" t="s">
        <v>850</v>
      </c>
      <c r="D121" t="s">
        <v>610</v>
      </c>
    </row>
    <row r="122" spans="1:4">
      <c r="A122" t="s">
        <v>841</v>
      </c>
      <c r="B122" t="s">
        <v>851</v>
      </c>
      <c r="C122" t="s">
        <v>852</v>
      </c>
      <c r="D122" t="s">
        <v>610</v>
      </c>
    </row>
    <row r="123" spans="1:4">
      <c r="A123" t="s">
        <v>841</v>
      </c>
      <c r="B123" t="s">
        <v>841</v>
      </c>
      <c r="C123" t="s">
        <v>842</v>
      </c>
      <c r="D123" t="s">
        <v>607</v>
      </c>
    </row>
    <row r="124" spans="1:4">
      <c r="A124" t="s">
        <v>853</v>
      </c>
      <c r="B124" t="s">
        <v>855</v>
      </c>
      <c r="C124" t="s">
        <v>856</v>
      </c>
      <c r="D124" t="s">
        <v>613</v>
      </c>
    </row>
    <row r="125" spans="1:4">
      <c r="A125" t="s">
        <v>853</v>
      </c>
      <c r="B125" t="s">
        <v>857</v>
      </c>
      <c r="C125" t="s">
        <v>858</v>
      </c>
      <c r="D125" t="s">
        <v>610</v>
      </c>
    </row>
    <row r="126" spans="1:4">
      <c r="A126" t="s">
        <v>853</v>
      </c>
      <c r="B126" t="s">
        <v>859</v>
      </c>
      <c r="C126" t="s">
        <v>860</v>
      </c>
      <c r="D126" t="s">
        <v>610</v>
      </c>
    </row>
    <row r="127" spans="1:4">
      <c r="A127" t="s">
        <v>853</v>
      </c>
      <c r="B127" t="s">
        <v>861</v>
      </c>
      <c r="C127" t="s">
        <v>862</v>
      </c>
      <c r="D127" t="s">
        <v>610</v>
      </c>
    </row>
    <row r="128" spans="1:4">
      <c r="A128" t="s">
        <v>853</v>
      </c>
      <c r="B128" t="s">
        <v>853</v>
      </c>
      <c r="C128" t="s">
        <v>854</v>
      </c>
      <c r="D128" t="s">
        <v>607</v>
      </c>
    </row>
  </sheetData>
  <phoneticPr fontId="0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REESTR_EGRUL">
    <tabColor rgb="FFFFCC99"/>
  </sheetPr>
  <dimension ref="A1:L2"/>
  <sheetViews>
    <sheetView showGridLines="0" showRowColHeaders="0" workbookViewId="0">
      <selection activeCell="N29" sqref="N29"/>
    </sheetView>
  </sheetViews>
  <sheetFormatPr defaultRowHeight="15"/>
  <sheetData>
    <row r="1" spans="1:12">
      <c r="B1" t="s">
        <v>1390</v>
      </c>
      <c r="C1" t="s">
        <v>110</v>
      </c>
      <c r="D1" t="s">
        <v>1391</v>
      </c>
      <c r="E1" t="s">
        <v>1392</v>
      </c>
      <c r="F1" t="s">
        <v>1393</v>
      </c>
      <c r="G1" t="s">
        <v>1394</v>
      </c>
      <c r="H1" t="s">
        <v>1395</v>
      </c>
      <c r="I1" t="s">
        <v>1396</v>
      </c>
      <c r="J1" t="s">
        <v>886</v>
      </c>
      <c r="K1" t="s">
        <v>887</v>
      </c>
      <c r="L1" t="s">
        <v>1397</v>
      </c>
    </row>
    <row r="2" spans="1:12">
      <c r="A2">
        <v>1</v>
      </c>
      <c r="B2" t="s">
        <v>1398</v>
      </c>
      <c r="C2" t="s">
        <v>1399</v>
      </c>
      <c r="D2" t="s">
        <v>1400</v>
      </c>
      <c r="E2" t="s">
        <v>1401</v>
      </c>
      <c r="F2" t="s">
        <v>1050</v>
      </c>
      <c r="G2" t="s">
        <v>1402</v>
      </c>
      <c r="J2" t="s">
        <v>896</v>
      </c>
      <c r="K2" t="s">
        <v>27</v>
      </c>
      <c r="L2" t="s">
        <v>1403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odfrmRegion">
    <tabColor indexed="47"/>
  </sheetPr>
  <dimension ref="A1"/>
  <sheetViews>
    <sheetView showGridLines="0" workbookViewId="0">
      <selection activeCell="L23" sqref="L23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zoomScaleNormal="85" workbookViewId="0"/>
  </sheetViews>
  <sheetFormatPr defaultRowHeight="15"/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frmFindEGRUL">
    <tabColor indexed="47"/>
  </sheetPr>
  <dimension ref="A1"/>
  <sheetViews>
    <sheetView showGridLines="0" showRowColHeaders="0" workbookViewId="0">
      <selection activeCell="K19" sqref="K19"/>
    </sheetView>
  </sheetViews>
  <sheetFormatPr defaultRowHeight="1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zoomScaleNormal="85" workbookViewId="0">
      <selection activeCell="K22" sqref="K22"/>
    </sheetView>
  </sheetViews>
  <sheetFormatPr defaultRowHeight="15"/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Reestr">
    <tabColor indexed="47"/>
  </sheetPr>
  <dimension ref="A1"/>
  <sheetViews>
    <sheetView showGridLines="0" zoomScaleNormal="85" workbookViewId="0"/>
  </sheetViews>
  <sheetFormatPr defaultRowHeight="15"/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Hyperlink">
    <tabColor indexed="47"/>
  </sheetPr>
  <dimension ref="A1"/>
  <sheetViews>
    <sheetView showGridLines="0" workbookViewId="0">
      <selection activeCell="K24" sqref="K24"/>
    </sheetView>
  </sheetViews>
  <sheetFormatPr defaultRowHeight="15"/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workbookViewId="0">
      <selection activeCell="J28" sqref="J28"/>
    </sheetView>
  </sheetViews>
  <sheetFormatPr defaultColWidth="9.140625" defaultRowHeight="1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ws_01">
    <tabColor indexed="31"/>
  </sheetPr>
  <dimension ref="A1:J60"/>
  <sheetViews>
    <sheetView showGridLines="0" tabSelected="1" topLeftCell="D7" workbookViewId="0">
      <selection activeCell="E11" sqref="E11"/>
    </sheetView>
  </sheetViews>
  <sheetFormatPr defaultRowHeight="15"/>
  <cols>
    <col min="1" max="3" width="3.7109375" hidden="1" customWidth="1"/>
    <col min="4" max="4" width="2.7109375" customWidth="1"/>
    <col min="5" max="5" width="9.42578125" customWidth="1"/>
    <col min="6" max="6" width="33.7109375" customWidth="1"/>
    <col min="7" max="7" width="70.7109375" customWidth="1"/>
    <col min="8" max="8" width="4" bestFit="1" customWidth="1"/>
    <col min="9" max="9" width="9.140625" customWidth="1"/>
  </cols>
  <sheetData>
    <row r="1" spans="5:10" hidden="1"/>
    <row r="2" spans="5:10" hidden="1"/>
    <row r="3" spans="5:10" hidden="1"/>
    <row r="4" spans="5:10" hidden="1"/>
    <row r="5" spans="5:10" hidden="1"/>
    <row r="6" spans="5:10" hidden="1"/>
    <row r="7" spans="5:10" ht="12" customHeight="1">
      <c r="G7" t="str">
        <f>version</f>
        <v>Версия 1.0</v>
      </c>
    </row>
    <row r="8" spans="5:10" ht="26.25" customHeight="1">
      <c r="E8" s="1" t="s">
        <v>192</v>
      </c>
      <c r="F8" s="1"/>
      <c r="G8" s="1"/>
    </row>
    <row r="9" spans="5:10" ht="6.75" customHeight="1"/>
    <row r="10" spans="5:10" ht="15" customHeight="1">
      <c r="F10" t="s">
        <v>142</v>
      </c>
      <c r="G10" t="s">
        <v>27</v>
      </c>
    </row>
    <row r="11" spans="5:10" ht="12.75" customHeight="1">
      <c r="G11" t="s">
        <v>164</v>
      </c>
    </row>
    <row r="12" spans="5:10" ht="15" customHeight="1">
      <c r="F12" t="s">
        <v>161</v>
      </c>
      <c r="G12">
        <v>2020</v>
      </c>
    </row>
    <row r="13" spans="5:10" ht="15" customHeight="1">
      <c r="F13" t="s">
        <v>162</v>
      </c>
      <c r="G13" t="s">
        <v>163</v>
      </c>
    </row>
    <row r="14" spans="5:10" ht="3" customHeight="1"/>
    <row r="15" spans="5:10" ht="20.100000000000001" customHeight="1">
      <c r="F15" t="s">
        <v>6</v>
      </c>
      <c r="G15" t="s">
        <v>1289</v>
      </c>
      <c r="J15" t="s">
        <v>1288</v>
      </c>
    </row>
    <row r="16" spans="5:10" ht="20.100000000000001" customHeight="1">
      <c r="F16" t="s">
        <v>104</v>
      </c>
      <c r="G16" t="s">
        <v>1290</v>
      </c>
    </row>
    <row r="17" spans="6:7" ht="20.100000000000001" customHeight="1">
      <c r="F17" t="s">
        <v>105</v>
      </c>
      <c r="G17" t="s">
        <v>1050</v>
      </c>
    </row>
    <row r="18" spans="6:7" ht="20.100000000000001" customHeight="1">
      <c r="F18" t="s">
        <v>108</v>
      </c>
      <c r="G18" t="s">
        <v>924</v>
      </c>
    </row>
    <row r="19" spans="6:7" ht="3" customHeight="1"/>
    <row r="20" spans="6:7" ht="15" customHeight="1">
      <c r="F20" t="s">
        <v>243</v>
      </c>
      <c r="G20" t="s">
        <v>244</v>
      </c>
    </row>
    <row r="21" spans="6:7" ht="24.75" hidden="1" customHeight="1">
      <c r="F21" t="s">
        <v>245</v>
      </c>
    </row>
    <row r="22" spans="6:7" ht="3" customHeight="1"/>
    <row r="23" spans="6:7" ht="15" customHeight="1">
      <c r="F23" t="s">
        <v>246</v>
      </c>
      <c r="G23" t="s">
        <v>1378</v>
      </c>
    </row>
    <row r="24" spans="6:7" ht="3" customHeight="1"/>
    <row r="25" spans="6:7" ht="15" customHeight="1">
      <c r="F25" t="s">
        <v>247</v>
      </c>
      <c r="G25" t="s">
        <v>1379</v>
      </c>
    </row>
    <row r="26" spans="6:7" ht="3" customHeight="1"/>
    <row r="27" spans="6:7" ht="20.100000000000001" customHeight="1">
      <c r="F27" t="s">
        <v>133</v>
      </c>
      <c r="G27" t="s">
        <v>648</v>
      </c>
    </row>
    <row r="28" spans="6:7" ht="20.100000000000001" customHeight="1">
      <c r="F28" t="s">
        <v>134</v>
      </c>
      <c r="G28" t="s">
        <v>648</v>
      </c>
    </row>
    <row r="29" spans="6:7" ht="20.100000000000001" customHeight="1">
      <c r="F29" t="s">
        <v>135</v>
      </c>
      <c r="G29" t="s">
        <v>649</v>
      </c>
    </row>
    <row r="30" spans="6:7" ht="3" customHeight="1"/>
    <row r="31" spans="6:7" ht="15" customHeight="1">
      <c r="F31" t="s">
        <v>403</v>
      </c>
      <c r="G31" t="s">
        <v>229</v>
      </c>
    </row>
    <row r="32" spans="6:7" ht="3" customHeight="1"/>
    <row r="33" spans="6:7" ht="15" customHeight="1">
      <c r="F33" t="s">
        <v>404</v>
      </c>
      <c r="G33" t="s">
        <v>229</v>
      </c>
    </row>
    <row r="34" spans="6:7">
      <c r="G34" t="s">
        <v>136</v>
      </c>
    </row>
    <row r="35" spans="6:7" ht="15" customHeight="1">
      <c r="F35" t="s">
        <v>137</v>
      </c>
      <c r="G35" t="s">
        <v>1380</v>
      </c>
    </row>
    <row r="36" spans="6:7" ht="15" customHeight="1">
      <c r="F36" t="s">
        <v>138</v>
      </c>
      <c r="G36" t="s">
        <v>1381</v>
      </c>
    </row>
    <row r="37" spans="6:7">
      <c r="G37" t="s">
        <v>139</v>
      </c>
    </row>
    <row r="38" spans="6:7" ht="15" customHeight="1">
      <c r="F38" t="s">
        <v>143</v>
      </c>
      <c r="G38" t="s">
        <v>1382</v>
      </c>
    </row>
    <row r="39" spans="6:7" ht="15" customHeight="1">
      <c r="F39" t="s">
        <v>144</v>
      </c>
      <c r="G39" t="s">
        <v>1383</v>
      </c>
    </row>
    <row r="40" spans="6:7">
      <c r="G40" t="s">
        <v>140</v>
      </c>
    </row>
    <row r="41" spans="6:7" ht="15" customHeight="1">
      <c r="F41" t="s">
        <v>143</v>
      </c>
      <c r="G41" t="s">
        <v>1384</v>
      </c>
    </row>
    <row r="42" spans="6:7" ht="15" customHeight="1">
      <c r="F42" t="s">
        <v>144</v>
      </c>
      <c r="G42" t="s">
        <v>1383</v>
      </c>
    </row>
    <row r="43" spans="6:7" ht="12.75" customHeight="1">
      <c r="G43" t="s">
        <v>141</v>
      </c>
    </row>
    <row r="44" spans="6:7" ht="15" customHeight="1">
      <c r="F44" t="s">
        <v>143</v>
      </c>
      <c r="G44" t="s">
        <v>1382</v>
      </c>
    </row>
    <row r="45" spans="6:7" ht="15" customHeight="1">
      <c r="F45" t="s">
        <v>106</v>
      </c>
      <c r="G45" t="s">
        <v>1385</v>
      </c>
    </row>
    <row r="46" spans="6:7" ht="15" customHeight="1">
      <c r="F46" t="s">
        <v>144</v>
      </c>
      <c r="G46" t="s">
        <v>1386</v>
      </c>
    </row>
    <row r="47" spans="6:7" ht="15" customHeight="1">
      <c r="F47" t="s">
        <v>145</v>
      </c>
      <c r="G47" t="s">
        <v>1387</v>
      </c>
    </row>
    <row r="48" spans="6:7" ht="3" hidden="1" customHeight="1"/>
    <row r="49" spans="5:7" ht="21" hidden="1" customHeight="1">
      <c r="F49" t="s">
        <v>248</v>
      </c>
      <c r="G49" t="s">
        <v>249</v>
      </c>
    </row>
    <row r="55" spans="5:7" ht="11.25" customHeight="1"/>
    <row r="56" spans="5:7">
      <c r="E56" t="s">
        <v>885</v>
      </c>
    </row>
    <row r="57" spans="5:7">
      <c r="E57" t="s">
        <v>1377</v>
      </c>
    </row>
    <row r="58" spans="5:7" ht="6" customHeight="1"/>
    <row r="59" spans="5:7" ht="19.5" hidden="1" customHeight="1">
      <c r="F59" t="s">
        <v>219</v>
      </c>
      <c r="G59" t="s">
        <v>229</v>
      </c>
    </row>
    <row r="60" spans="5:7" ht="19.5" hidden="1" customHeight="1">
      <c r="F60" t="s">
        <v>220</v>
      </c>
    </row>
  </sheetData>
  <sheetProtection sheet="1" objects="1" scenarios="1" formatColumns="0" formatRows="0" autoFilter="0"/>
  <dataConsolidate/>
  <mergeCells count="1">
    <mergeCell ref="E8:G8"/>
  </mergeCells>
  <phoneticPr fontId="0" type="noConversion"/>
  <dataValidations count="12">
    <dataValidation type="textLength" operator="lessThanOrEqual" allowBlank="1" showInputMessage="1" showErrorMessage="1" errorTitle="Ошибка" error="Допускается ввод не более 900 символов!" sqref="G38:G39 G35:G36 G41:G42 G44:G47 G49">
      <formula1>900</formula1>
    </dataValidation>
    <dataValidation type="textLength" operator="equal" allowBlank="1" showInputMessage="1" showErrorMessage="1" sqref="G26 G24 G30 G32">
      <formula1>9</formula1>
    </dataValidation>
    <dataValidation operator="equal" allowBlank="1" showInputMessage="1" showErrorMessage="1" sqref="G19 G22 G48"/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2">
      <formula1>YEAR</formula1>
    </dataValidation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3">
      <formula1>MONTH</formula1>
    </dataValidation>
    <dataValidation type="list" allowBlank="1" showInputMessage="1" showErrorMessage="1" sqref="G27">
      <formula1>MR_LIST</formula1>
    </dataValidation>
    <dataValidation allowBlank="1" errorTitle="Ошибка" error="Необходимо выбрать значение из списка!" promptTitle="Ввод" prompt="Необходимо выбрать значение из списка" sqref="G59"/>
    <dataValidation allowBlank="1" showInputMessage="1" promptTitle="Ввод" prompt="Для выбора организации необходимо два раза нажать левую клавишу мыши!" sqref="G15"/>
    <dataValidation allowBlank="1" showInputMessage="1" promptTitle="Ввод" prompt="Необходимо указать ОКАТО территории оказания услуг" sqref="G25"/>
    <dataValidation type="list" allowBlank="1" showInputMessage="1" showErrorMessage="1" error="Необходимо выбрать значение из списка!" promptTitle="Ввод" prompt="Необходимо выбрать значение из списка" sqref="G20">
      <formula1>type_report</formula1>
    </dataValidation>
    <dataValidation type="list" allowBlank="1" showInputMessage="1" showErrorMessage="1" error="Необходимо выбрать значение из списка!" promptTitle="Ввод" prompt="Необходимо выбрать значение из списка" sqref="G31 G33">
      <formula1>DaNet</formula1>
    </dataValidation>
    <dataValidation type="list" showInputMessage="1" showErrorMessage="1" errorTitle="Внимание" error="Выберите Муниципальное образование из списка" sqref="G28">
      <formula1>MO_LIST_6</formula1>
    </dataValidation>
  </dataValidations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ws_11">
    <tabColor indexed="31"/>
    <pageSetUpPr fitToPage="1"/>
  </sheetPr>
  <dimension ref="A1:Q166"/>
  <sheetViews>
    <sheetView showGridLines="0" topLeftCell="C7" workbookViewId="0">
      <pane xSplit="4" ySplit="6" topLeftCell="G119" activePane="bottomRight" state="frozen"/>
      <selection activeCell="C7" sqref="C7"/>
      <selection pane="topRight" activeCell="G7" sqref="G7"/>
      <selection pane="bottomLeft" activeCell="C13" sqref="C13"/>
      <selection pane="bottomRight" activeCell="M156" sqref="M156"/>
    </sheetView>
  </sheetViews>
  <sheetFormatPr defaultRowHeight="15"/>
  <cols>
    <col min="1" max="2" width="9.140625" hidden="1" customWidth="1"/>
    <col min="3" max="3" width="4.140625" customWidth="1"/>
    <col min="4" max="4" width="9.140625" customWidth="1"/>
    <col min="5" max="5" width="89.85546875" customWidth="1"/>
    <col min="6" max="6" width="6.7109375" customWidth="1"/>
    <col min="7" max="11" width="15.7109375" customWidth="1"/>
    <col min="12" max="12" width="6.7109375" customWidth="1"/>
    <col min="13" max="16" width="15.7109375" customWidth="1"/>
    <col min="17" max="35" width="11.7109375" customWidth="1"/>
  </cols>
  <sheetData>
    <row r="1" spans="4:17" hidden="1"/>
    <row r="2" spans="4:17" hidden="1"/>
    <row r="3" spans="4:17" hidden="1"/>
    <row r="4" spans="4:17" hidden="1"/>
    <row r="5" spans="4:17" hidden="1">
      <c r="F5" t="s">
        <v>181</v>
      </c>
      <c r="G5" t="s">
        <v>182</v>
      </c>
      <c r="H5" t="s">
        <v>183</v>
      </c>
      <c r="I5" t="s">
        <v>184</v>
      </c>
      <c r="J5" t="s">
        <v>185</v>
      </c>
      <c r="K5" t="s">
        <v>186</v>
      </c>
      <c r="L5" t="s">
        <v>187</v>
      </c>
      <c r="M5" t="s">
        <v>188</v>
      </c>
      <c r="N5" t="s">
        <v>188</v>
      </c>
      <c r="O5" t="s">
        <v>189</v>
      </c>
      <c r="P5" t="s">
        <v>190</v>
      </c>
      <c r="Q5" t="s">
        <v>191</v>
      </c>
    </row>
    <row r="6" spans="4:17" hidden="1"/>
    <row r="7" spans="4:17" ht="12" customHeight="1"/>
    <row r="8" spans="4:17" ht="22.5" customHeight="1">
      <c r="D8" s="1" t="s">
        <v>192</v>
      </c>
      <c r="E8" s="1"/>
    </row>
    <row r="9" spans="4:17">
      <c r="D9" t="str">
        <f>IF(org="","Не определено",org)</f>
        <v>ООО "ЭнергоСтрой"</v>
      </c>
    </row>
    <row r="10" spans="4:17" ht="12" customHeight="1">
      <c r="K10" t="s">
        <v>155</v>
      </c>
    </row>
    <row r="11" spans="4:17" ht="15" customHeight="1">
      <c r="D11" s="1" t="s">
        <v>176</v>
      </c>
      <c r="E11" s="1" t="s">
        <v>193</v>
      </c>
      <c r="F11" s="1" t="s">
        <v>156</v>
      </c>
      <c r="G11" s="1" t="s">
        <v>194</v>
      </c>
      <c r="H11" s="1" t="s">
        <v>195</v>
      </c>
      <c r="I11" s="1"/>
      <c r="J11" s="1"/>
      <c r="K11" s="1"/>
    </row>
    <row r="12" spans="4:17" ht="15" customHeight="1">
      <c r="D12" s="1"/>
      <c r="E12" s="1"/>
      <c r="F12" s="1"/>
      <c r="G12" s="1"/>
      <c r="H12" t="s">
        <v>157</v>
      </c>
      <c r="I12" t="s">
        <v>158</v>
      </c>
      <c r="J12" t="s">
        <v>159</v>
      </c>
      <c r="K12" t="s">
        <v>160</v>
      </c>
    </row>
    <row r="13" spans="4:17" ht="12" customHeight="1">
      <c r="D13">
        <v>0</v>
      </c>
      <c r="E13">
        <v>1</v>
      </c>
      <c r="F13">
        <v>2</v>
      </c>
      <c r="G13">
        <v>3</v>
      </c>
      <c r="H13">
        <v>4</v>
      </c>
      <c r="I13">
        <v>5</v>
      </c>
      <c r="J13">
        <v>6</v>
      </c>
      <c r="K13">
        <v>7</v>
      </c>
    </row>
    <row r="14" spans="4:17" ht="15" customHeight="1">
      <c r="D14" s="1" t="s">
        <v>265</v>
      </c>
      <c r="E14" s="1"/>
      <c r="F14" s="1"/>
      <c r="G14" s="1"/>
      <c r="H14" s="1"/>
      <c r="I14" s="1"/>
      <c r="J14" s="1"/>
      <c r="K14" s="1"/>
    </row>
    <row r="15" spans="4:17" ht="15" customHeight="1">
      <c r="D15" t="s">
        <v>441</v>
      </c>
      <c r="E15" t="s">
        <v>569</v>
      </c>
      <c r="F15">
        <v>10</v>
      </c>
      <c r="G15">
        <f>SUM(H15:K15)</f>
        <v>29662.091999999997</v>
      </c>
      <c r="H15">
        <f>H16+H17+H20+H24</f>
        <v>0</v>
      </c>
      <c r="I15">
        <f>I16+I17+I20+I24</f>
        <v>16842.647000000001</v>
      </c>
      <c r="J15">
        <f>J16+J17+J20+J24</f>
        <v>11661.488999999998</v>
      </c>
      <c r="K15">
        <f>K16+K17+K20+K24</f>
        <v>1157.9559999999999</v>
      </c>
      <c r="P15">
        <v>10</v>
      </c>
    </row>
    <row r="16" spans="4:17" ht="15" customHeight="1">
      <c r="D16" t="s">
        <v>442</v>
      </c>
      <c r="E16" t="s">
        <v>275</v>
      </c>
      <c r="F16">
        <v>20</v>
      </c>
      <c r="G16">
        <f t="shared" ref="G16:G146" si="0">SUM(H16:K16)</f>
        <v>244.16</v>
      </c>
      <c r="J16">
        <v>244.16</v>
      </c>
      <c r="P16">
        <v>20</v>
      </c>
    </row>
    <row r="17" spans="3:16" ht="15" customHeight="1">
      <c r="D17" t="s">
        <v>443</v>
      </c>
      <c r="E17" t="s">
        <v>570</v>
      </c>
      <c r="F17">
        <v>30</v>
      </c>
      <c r="G17">
        <f t="shared" si="0"/>
        <v>0</v>
      </c>
      <c r="H17">
        <f>SUM(H18:H19)</f>
        <v>0</v>
      </c>
      <c r="I17">
        <f>SUM(I18:I19)</f>
        <v>0</v>
      </c>
      <c r="J17">
        <f>SUM(J18:J19)</f>
        <v>0</v>
      </c>
      <c r="K17">
        <f>SUM(K18:K19)</f>
        <v>0</v>
      </c>
      <c r="P17">
        <v>30</v>
      </c>
    </row>
    <row r="18" spans="3:16" hidden="1">
      <c r="D18" t="s">
        <v>551</v>
      </c>
      <c r="F18" t="s">
        <v>401</v>
      </c>
    </row>
    <row r="19" spans="3:16" ht="15" customHeight="1">
      <c r="E19" t="s">
        <v>399</v>
      </c>
    </row>
    <row r="20" spans="3:16" ht="15" customHeight="1">
      <c r="D20" t="s">
        <v>444</v>
      </c>
      <c r="E20" t="s">
        <v>571</v>
      </c>
      <c r="F20" t="s">
        <v>276</v>
      </c>
      <c r="G20">
        <f t="shared" si="0"/>
        <v>1141.229</v>
      </c>
      <c r="H20">
        <f>SUM(H21:H23)</f>
        <v>0</v>
      </c>
      <c r="I20">
        <f>SUM(I21:I23)</f>
        <v>0</v>
      </c>
      <c r="J20">
        <f>SUM(J21:J23)</f>
        <v>1141.229</v>
      </c>
      <c r="K20">
        <f>SUM(K21:K23)</f>
        <v>0</v>
      </c>
    </row>
    <row r="21" spans="3:16" hidden="1">
      <c r="D21" t="s">
        <v>552</v>
      </c>
      <c r="F21" t="s">
        <v>276</v>
      </c>
    </row>
    <row r="22" spans="3:16" ht="15" customHeight="1">
      <c r="C22" t="s">
        <v>0</v>
      </c>
      <c r="D22" t="s">
        <v>1389</v>
      </c>
      <c r="E22" t="s">
        <v>1398</v>
      </c>
      <c r="F22">
        <v>231</v>
      </c>
      <c r="G22">
        <f>SUM(H22:K22)</f>
        <v>1141.229</v>
      </c>
      <c r="J22">
        <v>1141.229</v>
      </c>
      <c r="M22" t="s">
        <v>1401</v>
      </c>
      <c r="N22" t="s">
        <v>1050</v>
      </c>
      <c r="O22" t="s">
        <v>1404</v>
      </c>
    </row>
    <row r="23" spans="3:16" ht="15" customHeight="1">
      <c r="E23" t="s">
        <v>399</v>
      </c>
    </row>
    <row r="24" spans="3:16" ht="15" customHeight="1">
      <c r="D24" t="s">
        <v>445</v>
      </c>
      <c r="E24" t="s">
        <v>572</v>
      </c>
      <c r="F24" t="s">
        <v>277</v>
      </c>
      <c r="G24">
        <f t="shared" si="0"/>
        <v>28276.702999999998</v>
      </c>
      <c r="H24">
        <f>SUM(H25:H30)</f>
        <v>0</v>
      </c>
      <c r="I24">
        <f>SUM(I25:I30)</f>
        <v>16842.647000000001</v>
      </c>
      <c r="J24">
        <f>SUM(J25:J30)</f>
        <v>10276.099999999999</v>
      </c>
      <c r="K24">
        <f>SUM(K25:K30)</f>
        <v>1157.9559999999999</v>
      </c>
      <c r="P24">
        <v>40</v>
      </c>
    </row>
    <row r="25" spans="3:16" hidden="1">
      <c r="D25" t="s">
        <v>553</v>
      </c>
      <c r="F25" t="s">
        <v>277</v>
      </c>
    </row>
    <row r="26" spans="3:16" ht="15" customHeight="1">
      <c r="C26" t="s">
        <v>0</v>
      </c>
      <c r="D26" t="s">
        <v>1405</v>
      </c>
      <c r="E26" t="s">
        <v>1370</v>
      </c>
      <c r="F26">
        <v>431</v>
      </c>
      <c r="G26">
        <f>SUM(H26:K26)</f>
        <v>6461.1589999999997</v>
      </c>
      <c r="J26">
        <v>6461.1589999999997</v>
      </c>
      <c r="M26" t="s">
        <v>1371</v>
      </c>
      <c r="N26" t="s">
        <v>1372</v>
      </c>
      <c r="O26" t="s">
        <v>1369</v>
      </c>
    </row>
    <row r="27" spans="3:16" ht="15" customHeight="1">
      <c r="C27" t="s">
        <v>0</v>
      </c>
      <c r="D27" t="s">
        <v>1406</v>
      </c>
      <c r="E27" t="s">
        <v>939</v>
      </c>
      <c r="F27">
        <v>432</v>
      </c>
      <c r="G27">
        <f>SUM(H27:K27)</f>
        <v>4914.2569999999996</v>
      </c>
      <c r="J27">
        <v>3756.3009999999999</v>
      </c>
      <c r="K27">
        <v>1157.9559999999999</v>
      </c>
      <c r="M27" t="s">
        <v>940</v>
      </c>
      <c r="N27" t="s">
        <v>941</v>
      </c>
      <c r="O27" t="s">
        <v>938</v>
      </c>
    </row>
    <row r="28" spans="3:16" ht="15" customHeight="1">
      <c r="C28" t="s">
        <v>0</v>
      </c>
      <c r="D28" t="s">
        <v>1407</v>
      </c>
      <c r="E28" t="s">
        <v>1124</v>
      </c>
      <c r="F28">
        <v>433</v>
      </c>
      <c r="G28">
        <f>SUM(H28:K28)</f>
        <v>16842.647000000001</v>
      </c>
      <c r="I28">
        <v>16842.647000000001</v>
      </c>
      <c r="M28" t="s">
        <v>1125</v>
      </c>
      <c r="N28" t="s">
        <v>1126</v>
      </c>
      <c r="O28" t="s">
        <v>1123</v>
      </c>
    </row>
    <row r="29" spans="3:16" ht="15" customHeight="1">
      <c r="C29" t="s">
        <v>0</v>
      </c>
      <c r="D29" t="s">
        <v>1409</v>
      </c>
      <c r="E29" t="s">
        <v>1128</v>
      </c>
      <c r="F29">
        <v>434</v>
      </c>
      <c r="G29">
        <f>SUM(H29:K29)</f>
        <v>58.64</v>
      </c>
      <c r="J29">
        <v>58.64</v>
      </c>
      <c r="M29" t="s">
        <v>1129</v>
      </c>
      <c r="N29" t="s">
        <v>1130</v>
      </c>
      <c r="O29" t="s">
        <v>1127</v>
      </c>
    </row>
    <row r="30" spans="3:16" ht="15" customHeight="1">
      <c r="E30" t="s">
        <v>399</v>
      </c>
    </row>
    <row r="31" spans="3:16" ht="15" customHeight="1">
      <c r="D31" t="s">
        <v>446</v>
      </c>
      <c r="E31" t="s">
        <v>196</v>
      </c>
      <c r="F31" t="s">
        <v>278</v>
      </c>
      <c r="G31">
        <f t="shared" si="0"/>
        <v>0</v>
      </c>
      <c r="H31">
        <f>H33+H34+H35</f>
        <v>0</v>
      </c>
      <c r="I31">
        <f>I32+I34+I35</f>
        <v>0</v>
      </c>
      <c r="J31">
        <f>J32+J33+J35</f>
        <v>0</v>
      </c>
      <c r="K31">
        <f>K32+K33+K34</f>
        <v>0</v>
      </c>
      <c r="P31">
        <v>50</v>
      </c>
    </row>
    <row r="32" spans="3:16" ht="15" customHeight="1">
      <c r="D32" t="s">
        <v>447</v>
      </c>
      <c r="E32" t="s">
        <v>157</v>
      </c>
      <c r="F32" t="s">
        <v>279</v>
      </c>
      <c r="G32">
        <f t="shared" si="0"/>
        <v>0</v>
      </c>
      <c r="P32">
        <v>60</v>
      </c>
    </row>
    <row r="33" spans="3:16" ht="15" customHeight="1">
      <c r="D33" t="s">
        <v>448</v>
      </c>
      <c r="E33" t="s">
        <v>158</v>
      </c>
      <c r="F33" t="s">
        <v>280</v>
      </c>
      <c r="G33">
        <f t="shared" si="0"/>
        <v>0</v>
      </c>
      <c r="P33">
        <v>70</v>
      </c>
    </row>
    <row r="34" spans="3:16" ht="15" customHeight="1">
      <c r="D34" t="s">
        <v>449</v>
      </c>
      <c r="E34" t="s">
        <v>159</v>
      </c>
      <c r="F34" t="s">
        <v>281</v>
      </c>
      <c r="G34">
        <f t="shared" si="0"/>
        <v>0</v>
      </c>
      <c r="P34">
        <v>80</v>
      </c>
    </row>
    <row r="35" spans="3:16" ht="15" customHeight="1">
      <c r="D35" t="s">
        <v>450</v>
      </c>
      <c r="E35" t="s">
        <v>197</v>
      </c>
      <c r="F35" t="s">
        <v>282</v>
      </c>
      <c r="G35">
        <f t="shared" si="0"/>
        <v>0</v>
      </c>
      <c r="P35">
        <v>90</v>
      </c>
    </row>
    <row r="36" spans="3:16" ht="15" customHeight="1">
      <c r="D36" t="s">
        <v>451</v>
      </c>
      <c r="E36" t="s">
        <v>200</v>
      </c>
      <c r="F36" t="s">
        <v>283</v>
      </c>
      <c r="G36">
        <f t="shared" si="0"/>
        <v>0</v>
      </c>
    </row>
    <row r="37" spans="3:16" ht="15" customHeight="1">
      <c r="D37" t="s">
        <v>452</v>
      </c>
      <c r="E37" t="s">
        <v>573</v>
      </c>
      <c r="F37" t="s">
        <v>284</v>
      </c>
      <c r="G37">
        <f t="shared" si="0"/>
        <v>27768.618999999999</v>
      </c>
      <c r="H37">
        <f>H38+H40+H43+H49</f>
        <v>0</v>
      </c>
      <c r="I37">
        <f>I38+I40+I43+I49</f>
        <v>0</v>
      </c>
      <c r="J37">
        <f>J38+J40+J43+J49</f>
        <v>22530.851999999999</v>
      </c>
      <c r="K37">
        <f>K38+K40+K43+K49</f>
        <v>5237.7669999999998</v>
      </c>
      <c r="P37">
        <v>100</v>
      </c>
    </row>
    <row r="38" spans="3:16">
      <c r="D38" t="s">
        <v>453</v>
      </c>
      <c r="E38" t="s">
        <v>574</v>
      </c>
      <c r="F38" t="s">
        <v>285</v>
      </c>
      <c r="G38">
        <f t="shared" si="0"/>
        <v>0</v>
      </c>
    </row>
    <row r="39" spans="3:16" ht="15" customHeight="1">
      <c r="D39" t="s">
        <v>557</v>
      </c>
      <c r="E39" t="s">
        <v>547</v>
      </c>
      <c r="F39" t="s">
        <v>288</v>
      </c>
      <c r="G39">
        <f t="shared" si="0"/>
        <v>0</v>
      </c>
    </row>
    <row r="40" spans="3:16" ht="15" customHeight="1">
      <c r="D40" t="s">
        <v>454</v>
      </c>
      <c r="E40" t="s">
        <v>286</v>
      </c>
      <c r="F40" t="s">
        <v>289</v>
      </c>
      <c r="G40">
        <f t="shared" si="0"/>
        <v>9116.1139999999996</v>
      </c>
      <c r="J40">
        <f>67.007+4723.786</f>
        <v>4790.7929999999997</v>
      </c>
      <c r="K40">
        <f>30.617+4294.704</f>
        <v>4325.3209999999999</v>
      </c>
    </row>
    <row r="41" spans="3:16" ht="15" customHeight="1">
      <c r="D41" t="s">
        <v>558</v>
      </c>
      <c r="E41" t="s">
        <v>575</v>
      </c>
      <c r="F41" t="s">
        <v>290</v>
      </c>
      <c r="G41">
        <f t="shared" si="0"/>
        <v>0</v>
      </c>
    </row>
    <row r="42" spans="3:16" ht="15" customHeight="1">
      <c r="D42" t="s">
        <v>559</v>
      </c>
      <c r="E42" t="s">
        <v>547</v>
      </c>
      <c r="F42" t="s">
        <v>291</v>
      </c>
      <c r="G42">
        <f t="shared" si="0"/>
        <v>0</v>
      </c>
    </row>
    <row r="43" spans="3:16" ht="15" customHeight="1">
      <c r="D43" t="s">
        <v>455</v>
      </c>
      <c r="E43" t="s">
        <v>576</v>
      </c>
      <c r="F43" t="s">
        <v>292</v>
      </c>
      <c r="G43">
        <f t="shared" si="0"/>
        <v>17569.578000000001</v>
      </c>
      <c r="H43">
        <f>SUM(H44:H48)</f>
        <v>0</v>
      </c>
      <c r="I43">
        <f>SUM(I44:I48)</f>
        <v>0</v>
      </c>
      <c r="J43">
        <f>SUM(J44:J48)</f>
        <v>17569.578000000001</v>
      </c>
      <c r="K43">
        <f>SUM(K44:K48)</f>
        <v>0</v>
      </c>
    </row>
    <row r="44" spans="3:16" hidden="1">
      <c r="D44" t="s">
        <v>567</v>
      </c>
      <c r="F44" t="s">
        <v>292</v>
      </c>
    </row>
    <row r="45" spans="3:16" ht="15" customHeight="1">
      <c r="C45" t="s">
        <v>0</v>
      </c>
      <c r="D45" t="s">
        <v>1408</v>
      </c>
      <c r="E45" t="s">
        <v>1370</v>
      </c>
      <c r="F45">
        <v>751</v>
      </c>
      <c r="G45">
        <f>SUM(H45:K45)</f>
        <v>5543.0630000000001</v>
      </c>
      <c r="J45">
        <v>5543.0630000000001</v>
      </c>
      <c r="M45" t="s">
        <v>1371</v>
      </c>
      <c r="N45" t="s">
        <v>1372</v>
      </c>
      <c r="O45" t="s">
        <v>1369</v>
      </c>
    </row>
    <row r="46" spans="3:16" ht="15" customHeight="1">
      <c r="C46" t="s">
        <v>0</v>
      </c>
      <c r="D46" t="s">
        <v>1410</v>
      </c>
      <c r="E46" t="s">
        <v>939</v>
      </c>
      <c r="F46">
        <v>752</v>
      </c>
      <c r="G46">
        <f>SUM(H46:K46)</f>
        <v>10242.718000000001</v>
      </c>
      <c r="J46">
        <v>10242.718000000001</v>
      </c>
      <c r="M46" t="s">
        <v>940</v>
      </c>
      <c r="N46" t="s">
        <v>941</v>
      </c>
      <c r="O46" t="s">
        <v>938</v>
      </c>
    </row>
    <row r="47" spans="3:16" ht="15" customHeight="1">
      <c r="C47" t="s">
        <v>0</v>
      </c>
      <c r="D47" t="s">
        <v>1411</v>
      </c>
      <c r="E47" t="s">
        <v>1143</v>
      </c>
      <c r="F47">
        <v>753</v>
      </c>
      <c r="G47">
        <f>SUM(H47:K47)</f>
        <v>1783.797</v>
      </c>
      <c r="J47">
        <v>1783.797</v>
      </c>
      <c r="M47" t="s">
        <v>1144</v>
      </c>
      <c r="N47" t="s">
        <v>1050</v>
      </c>
      <c r="O47" t="s">
        <v>1142</v>
      </c>
    </row>
    <row r="48" spans="3:16" ht="15" customHeight="1">
      <c r="E48" t="s">
        <v>399</v>
      </c>
    </row>
    <row r="49" spans="4:16" ht="15" customHeight="1">
      <c r="D49" t="s">
        <v>456</v>
      </c>
      <c r="E49" t="s">
        <v>548</v>
      </c>
      <c r="F49" t="s">
        <v>293</v>
      </c>
      <c r="G49">
        <f t="shared" si="0"/>
        <v>1082.9269999999999</v>
      </c>
      <c r="J49">
        <f>161.05+9.431</f>
        <v>170.48100000000002</v>
      </c>
      <c r="K49">
        <f>471.378+441.068</f>
        <v>912.44599999999991</v>
      </c>
      <c r="P49">
        <v>120</v>
      </c>
    </row>
    <row r="50" spans="4:16" ht="15" customHeight="1">
      <c r="D50" t="s">
        <v>457</v>
      </c>
      <c r="E50" t="s">
        <v>198</v>
      </c>
      <c r="F50" t="s">
        <v>294</v>
      </c>
      <c r="G50">
        <f t="shared" si="0"/>
        <v>19236.645</v>
      </c>
      <c r="J50">
        <v>16112.763999999999</v>
      </c>
      <c r="K50">
        <v>3123.8809999999999</v>
      </c>
      <c r="P50">
        <v>150</v>
      </c>
    </row>
    <row r="51" spans="4:16" ht="15" customHeight="1">
      <c r="D51" t="s">
        <v>458</v>
      </c>
      <c r="E51" t="s">
        <v>199</v>
      </c>
      <c r="F51" t="s">
        <v>295</v>
      </c>
      <c r="G51">
        <f t="shared" si="0"/>
        <v>0</v>
      </c>
      <c r="P51">
        <v>160</v>
      </c>
    </row>
    <row r="52" spans="4:16" ht="15" customHeight="1">
      <c r="D52" t="s">
        <v>459</v>
      </c>
      <c r="E52" t="s">
        <v>201</v>
      </c>
      <c r="F52" t="s">
        <v>296</v>
      </c>
      <c r="G52">
        <f t="shared" si="0"/>
        <v>0</v>
      </c>
      <c r="P52">
        <v>180</v>
      </c>
    </row>
    <row r="53" spans="4:16" ht="15" customHeight="1">
      <c r="D53" t="s">
        <v>460</v>
      </c>
      <c r="E53" t="s">
        <v>544</v>
      </c>
      <c r="F53" t="s">
        <v>297</v>
      </c>
      <c r="G53">
        <f t="shared" si="0"/>
        <v>1893.473</v>
      </c>
      <c r="I53">
        <v>1056.866</v>
      </c>
      <c r="J53">
        <v>602.96699999999998</v>
      </c>
      <c r="K53">
        <v>233.64</v>
      </c>
      <c r="P53">
        <v>190</v>
      </c>
    </row>
    <row r="54" spans="4:16" ht="15" customHeight="1">
      <c r="D54" t="s">
        <v>461</v>
      </c>
      <c r="E54" t="s">
        <v>545</v>
      </c>
      <c r="F54" t="s">
        <v>299</v>
      </c>
      <c r="G54">
        <f t="shared" si="0"/>
        <v>0</v>
      </c>
      <c r="P54">
        <v>200</v>
      </c>
    </row>
    <row r="55" spans="4:16" ht="15" customHeight="1">
      <c r="D55" t="s">
        <v>546</v>
      </c>
      <c r="E55" t="s">
        <v>488</v>
      </c>
      <c r="F55" t="s">
        <v>300</v>
      </c>
      <c r="G55">
        <f t="shared" si="0"/>
        <v>1703.3</v>
      </c>
      <c r="I55">
        <v>967.83</v>
      </c>
      <c r="J55">
        <v>419.95</v>
      </c>
      <c r="K55">
        <v>315.52</v>
      </c>
    </row>
    <row r="56" spans="4:16">
      <c r="D56" t="s">
        <v>462</v>
      </c>
      <c r="E56" t="s">
        <v>301</v>
      </c>
      <c r="F56" t="s">
        <v>302</v>
      </c>
      <c r="G56">
        <f t="shared" si="0"/>
        <v>190.17299999999994</v>
      </c>
      <c r="H56">
        <f>H53-H55</f>
        <v>0</v>
      </c>
      <c r="I56">
        <f>I53-I55</f>
        <v>89.035999999999945</v>
      </c>
      <c r="J56">
        <f>J53-J55</f>
        <v>183.017</v>
      </c>
      <c r="K56">
        <f>K53-K55</f>
        <v>-81.88</v>
      </c>
    </row>
    <row r="57" spans="4:16" ht="15" customHeight="1">
      <c r="D57" t="s">
        <v>463</v>
      </c>
      <c r="E57" t="s">
        <v>202</v>
      </c>
      <c r="F57" t="s">
        <v>303</v>
      </c>
      <c r="G57">
        <f t="shared" si="0"/>
        <v>-19236.64499999999</v>
      </c>
      <c r="H57">
        <f>(H15+H31+H36)-(H37+H50+H51+H52+H53)</f>
        <v>0</v>
      </c>
      <c r="I57">
        <f>(I15+I31+I36)-(I37+I50+I51+I52+I53)</f>
        <v>15785.781000000001</v>
      </c>
      <c r="J57">
        <f>(J15+J31+J36)-(J37+J50+J51+J52+J53)</f>
        <v>-27585.093999999994</v>
      </c>
      <c r="K57">
        <f>(K15+K31+K36)-(K37+K50+K51+K52+K53)</f>
        <v>-7437.3319999999985</v>
      </c>
      <c r="P57">
        <v>210</v>
      </c>
    </row>
    <row r="58" spans="4:16" ht="15" customHeight="1">
      <c r="D58" s="1" t="s">
        <v>266</v>
      </c>
      <c r="E58" s="1"/>
      <c r="F58" s="1"/>
      <c r="G58" s="1"/>
      <c r="H58" s="1"/>
      <c r="I58" s="1"/>
      <c r="J58" s="1"/>
      <c r="K58" s="1"/>
    </row>
    <row r="59" spans="4:16" ht="15" customHeight="1">
      <c r="D59" t="s">
        <v>464</v>
      </c>
      <c r="E59" t="s">
        <v>569</v>
      </c>
      <c r="F59" t="s">
        <v>304</v>
      </c>
      <c r="G59">
        <f t="shared" si="0"/>
        <v>3.3860835616438361</v>
      </c>
      <c r="H59">
        <f>H60+H61+H64+H68</f>
        <v>0</v>
      </c>
      <c r="I59">
        <f>I60+I61+I64+I68</f>
        <v>1.9226765981735161</v>
      </c>
      <c r="J59">
        <f>J60+J61+J64+J68</f>
        <v>1.331220205479452</v>
      </c>
      <c r="K59">
        <f>K60+K61+K64+K68</f>
        <v>0.13218675799086757</v>
      </c>
      <c r="P59">
        <v>300</v>
      </c>
    </row>
    <row r="60" spans="4:16" ht="15" customHeight="1">
      <c r="D60" t="s">
        <v>465</v>
      </c>
      <c r="E60" t="s">
        <v>275</v>
      </c>
      <c r="F60" t="s">
        <v>305</v>
      </c>
      <c r="G60">
        <f t="shared" si="0"/>
        <v>2.787214611872146E-2</v>
      </c>
      <c r="J60">
        <f>J16/365/24</f>
        <v>2.787214611872146E-2</v>
      </c>
      <c r="P60">
        <v>310</v>
      </c>
    </row>
    <row r="61" spans="4:16" ht="15" customHeight="1">
      <c r="D61" t="s">
        <v>466</v>
      </c>
      <c r="E61" t="s">
        <v>570</v>
      </c>
      <c r="F61" t="s">
        <v>306</v>
      </c>
      <c r="G61">
        <f t="shared" si="0"/>
        <v>0</v>
      </c>
      <c r="H61">
        <f>SUM(H62:H63)</f>
        <v>0</v>
      </c>
      <c r="I61">
        <f>SUM(I62:I63)</f>
        <v>0</v>
      </c>
      <c r="J61">
        <f>SUM(J62:J63)</f>
        <v>0</v>
      </c>
      <c r="K61">
        <f>SUM(K62:K63)</f>
        <v>0</v>
      </c>
      <c r="P61">
        <v>320</v>
      </c>
    </row>
    <row r="62" spans="4:16" hidden="1">
      <c r="D62" t="s">
        <v>554</v>
      </c>
      <c r="F62" t="s">
        <v>306</v>
      </c>
    </row>
    <row r="63" spans="4:16" ht="15" customHeight="1">
      <c r="E63" t="s">
        <v>399</v>
      </c>
    </row>
    <row r="64" spans="4:16" ht="15" customHeight="1">
      <c r="D64" t="s">
        <v>467</v>
      </c>
      <c r="E64" t="s">
        <v>571</v>
      </c>
      <c r="F64" t="s">
        <v>307</v>
      </c>
      <c r="G64">
        <f t="shared" si="0"/>
        <v>0.13027728310502282</v>
      </c>
      <c r="H64">
        <f>SUM(H65:H67)</f>
        <v>0</v>
      </c>
      <c r="I64">
        <f>SUM(I65:I67)</f>
        <v>0</v>
      </c>
      <c r="J64">
        <f>SUM(J65:J67)</f>
        <v>0.13027728310502282</v>
      </c>
      <c r="K64">
        <f>SUM(K65:K67)</f>
        <v>0</v>
      </c>
    </row>
    <row r="65" spans="3:16" ht="12.75" hidden="1" customHeight="1">
      <c r="D65" t="s">
        <v>555</v>
      </c>
      <c r="F65" t="s">
        <v>307</v>
      </c>
    </row>
    <row r="66" spans="3:16" ht="15" customHeight="1">
      <c r="C66" t="s">
        <v>0</v>
      </c>
      <c r="D66" t="s">
        <v>1414</v>
      </c>
      <c r="E66" t="s">
        <v>1398</v>
      </c>
      <c r="F66">
        <v>1261</v>
      </c>
      <c r="G66">
        <f>SUM(H66:K66)</f>
        <v>0.13027728310502282</v>
      </c>
      <c r="J66">
        <f>J22/365/24</f>
        <v>0.13027728310502282</v>
      </c>
      <c r="M66" t="s">
        <v>1401</v>
      </c>
      <c r="N66" t="s">
        <v>1050</v>
      </c>
      <c r="O66" t="s">
        <v>1404</v>
      </c>
    </row>
    <row r="67" spans="3:16" ht="15" customHeight="1">
      <c r="E67" t="s">
        <v>399</v>
      </c>
    </row>
    <row r="68" spans="3:16" ht="15" customHeight="1">
      <c r="D68" t="s">
        <v>468</v>
      </c>
      <c r="E68" t="s">
        <v>572</v>
      </c>
      <c r="F68" t="s">
        <v>308</v>
      </c>
      <c r="G68">
        <f t="shared" si="0"/>
        <v>3.2279341324200916</v>
      </c>
      <c r="H68">
        <f>SUM(H69:H74)</f>
        <v>0</v>
      </c>
      <c r="I68">
        <f>SUM(I69:I74)</f>
        <v>1.9226765981735161</v>
      </c>
      <c r="J68">
        <f>SUM(J69:J74)</f>
        <v>1.1730707762557078</v>
      </c>
      <c r="K68">
        <f>SUM(K69:K74)</f>
        <v>0.13218675799086757</v>
      </c>
      <c r="P68">
        <v>330</v>
      </c>
    </row>
    <row r="69" spans="3:16" ht="12.75" hidden="1" customHeight="1">
      <c r="D69" t="s">
        <v>556</v>
      </c>
      <c r="F69" t="s">
        <v>308</v>
      </c>
    </row>
    <row r="70" spans="3:16" ht="15" customHeight="1">
      <c r="C70" t="s">
        <v>0</v>
      </c>
      <c r="D70" t="s">
        <v>1415</v>
      </c>
      <c r="E70" t="s">
        <v>1370</v>
      </c>
      <c r="F70">
        <v>1461</v>
      </c>
      <c r="G70">
        <f>SUM(H70:K70)</f>
        <v>0.73757522831050226</v>
      </c>
      <c r="J70">
        <f>J26/365/24</f>
        <v>0.73757522831050226</v>
      </c>
      <c r="M70" t="s">
        <v>1371</v>
      </c>
      <c r="N70" t="s">
        <v>1372</v>
      </c>
      <c r="O70" t="s">
        <v>1369</v>
      </c>
    </row>
    <row r="71" spans="3:16" ht="15" customHeight="1">
      <c r="C71" t="s">
        <v>0</v>
      </c>
      <c r="D71" t="s">
        <v>1416</v>
      </c>
      <c r="E71" t="s">
        <v>939</v>
      </c>
      <c r="F71">
        <v>1462</v>
      </c>
      <c r="G71">
        <f>SUM(H71:K71)</f>
        <v>0.56098824200913244</v>
      </c>
      <c r="J71">
        <f>J27/365/24</f>
        <v>0.42880148401826484</v>
      </c>
      <c r="K71">
        <f>K27/365/24</f>
        <v>0.13218675799086757</v>
      </c>
      <c r="M71" t="s">
        <v>940</v>
      </c>
      <c r="N71" t="s">
        <v>941</v>
      </c>
      <c r="O71" t="s">
        <v>938</v>
      </c>
    </row>
    <row r="72" spans="3:16" ht="15" customHeight="1">
      <c r="C72" t="s">
        <v>0</v>
      </c>
      <c r="D72" t="s">
        <v>1417</v>
      </c>
      <c r="E72" t="s">
        <v>1124</v>
      </c>
      <c r="F72">
        <v>1463</v>
      </c>
      <c r="G72">
        <f>SUM(H72:K72)</f>
        <v>1.9226765981735161</v>
      </c>
      <c r="I72">
        <f>I28/365/24</f>
        <v>1.9226765981735161</v>
      </c>
      <c r="J72">
        <f>J28/365/24</f>
        <v>0</v>
      </c>
      <c r="M72" t="s">
        <v>1125</v>
      </c>
      <c r="N72" t="s">
        <v>1126</v>
      </c>
      <c r="O72" t="s">
        <v>1123</v>
      </c>
    </row>
    <row r="73" spans="3:16" ht="15" customHeight="1">
      <c r="C73" t="s">
        <v>0</v>
      </c>
      <c r="D73" t="s">
        <v>1418</v>
      </c>
      <c r="E73" t="s">
        <v>1128</v>
      </c>
      <c r="F73">
        <v>1464</v>
      </c>
      <c r="G73">
        <f>SUM(H73:K73)</f>
        <v>6.6940639269406389E-3</v>
      </c>
      <c r="J73">
        <f>J29/365/24</f>
        <v>6.6940639269406389E-3</v>
      </c>
      <c r="M73" t="s">
        <v>1129</v>
      </c>
      <c r="N73" t="s">
        <v>1130</v>
      </c>
      <c r="O73" t="s">
        <v>1127</v>
      </c>
    </row>
    <row r="74" spans="3:16" ht="15" customHeight="1">
      <c r="E74" t="s">
        <v>399</v>
      </c>
    </row>
    <row r="75" spans="3:16" ht="15" customHeight="1">
      <c r="D75" t="s">
        <v>469</v>
      </c>
      <c r="E75" t="s">
        <v>196</v>
      </c>
      <c r="F75" t="s">
        <v>309</v>
      </c>
      <c r="G75">
        <f t="shared" si="0"/>
        <v>0</v>
      </c>
      <c r="H75">
        <f>H77+H78+H79</f>
        <v>0</v>
      </c>
      <c r="I75">
        <f>I76+I78+I79</f>
        <v>0</v>
      </c>
      <c r="J75">
        <f>J76+J77+J79</f>
        <v>0</v>
      </c>
      <c r="K75">
        <f>K76+K77+K78</f>
        <v>0</v>
      </c>
      <c r="P75">
        <v>340</v>
      </c>
    </row>
    <row r="76" spans="3:16" ht="15" customHeight="1">
      <c r="D76" t="s">
        <v>470</v>
      </c>
      <c r="E76" t="s">
        <v>157</v>
      </c>
      <c r="F76" t="s">
        <v>310</v>
      </c>
      <c r="G76">
        <f t="shared" si="0"/>
        <v>0</v>
      </c>
      <c r="P76">
        <v>350</v>
      </c>
    </row>
    <row r="77" spans="3:16" ht="15" customHeight="1">
      <c r="D77" t="s">
        <v>471</v>
      </c>
      <c r="E77" t="s">
        <v>158</v>
      </c>
      <c r="F77" t="s">
        <v>311</v>
      </c>
      <c r="G77">
        <f t="shared" si="0"/>
        <v>0</v>
      </c>
      <c r="P77">
        <v>360</v>
      </c>
    </row>
    <row r="78" spans="3:16" ht="15" customHeight="1">
      <c r="D78" t="s">
        <v>472</v>
      </c>
      <c r="E78" t="s">
        <v>159</v>
      </c>
      <c r="F78" t="s">
        <v>312</v>
      </c>
      <c r="G78">
        <f t="shared" si="0"/>
        <v>0</v>
      </c>
      <c r="P78">
        <v>370</v>
      </c>
    </row>
    <row r="79" spans="3:16" ht="15" customHeight="1">
      <c r="D79" t="s">
        <v>473</v>
      </c>
      <c r="E79" t="s">
        <v>197</v>
      </c>
      <c r="F79" t="s">
        <v>313</v>
      </c>
      <c r="G79">
        <f t="shared" si="0"/>
        <v>0</v>
      </c>
      <c r="P79">
        <v>380</v>
      </c>
    </row>
    <row r="80" spans="3:16" ht="15" customHeight="1">
      <c r="D80" t="s">
        <v>474</v>
      </c>
      <c r="E80" t="s">
        <v>200</v>
      </c>
      <c r="F80" t="s">
        <v>314</v>
      </c>
      <c r="G80">
        <f t="shared" si="0"/>
        <v>0</v>
      </c>
    </row>
    <row r="81" spans="3:16" ht="15" customHeight="1">
      <c r="D81" t="s">
        <v>475</v>
      </c>
      <c r="E81" t="s">
        <v>573</v>
      </c>
      <c r="F81" t="s">
        <v>315</v>
      </c>
      <c r="G81">
        <f t="shared" si="0"/>
        <v>3.1699336757990868</v>
      </c>
      <c r="H81">
        <f>H82+H84+H87+H93</f>
        <v>0</v>
      </c>
      <c r="I81">
        <f>I82+I84+I87+I93</f>
        <v>0</v>
      </c>
      <c r="J81">
        <f>J82+J84+J87+J93</f>
        <v>2.5720150684931506</v>
      </c>
      <c r="K81">
        <f>K82+K84+K87+K93</f>
        <v>0.59791860730593605</v>
      </c>
      <c r="P81">
        <v>390</v>
      </c>
    </row>
    <row r="82" spans="3:16">
      <c r="D82" t="s">
        <v>476</v>
      </c>
      <c r="E82" t="s">
        <v>574</v>
      </c>
      <c r="F82" t="s">
        <v>316</v>
      </c>
      <c r="G82">
        <f t="shared" si="0"/>
        <v>0</v>
      </c>
    </row>
    <row r="83" spans="3:16" ht="15" customHeight="1">
      <c r="D83" t="s">
        <v>560</v>
      </c>
      <c r="E83" t="s">
        <v>547</v>
      </c>
      <c r="F83" t="s">
        <v>317</v>
      </c>
      <c r="G83">
        <f t="shared" si="0"/>
        <v>0</v>
      </c>
    </row>
    <row r="84" spans="3:16" ht="15" customHeight="1">
      <c r="D84" t="s">
        <v>477</v>
      </c>
      <c r="E84" t="s">
        <v>286</v>
      </c>
      <c r="F84" t="s">
        <v>318</v>
      </c>
      <c r="G84">
        <f t="shared" si="0"/>
        <v>1.0406522831050227</v>
      </c>
      <c r="J84">
        <f>J40/365/24</f>
        <v>0.54689417808219176</v>
      </c>
      <c r="K84">
        <f>K40/365/24</f>
        <v>0.49375810502283102</v>
      </c>
    </row>
    <row r="85" spans="3:16" ht="15" customHeight="1">
      <c r="D85" t="s">
        <v>561</v>
      </c>
      <c r="E85" t="s">
        <v>575</v>
      </c>
      <c r="F85" t="s">
        <v>319</v>
      </c>
      <c r="G85">
        <f t="shared" si="0"/>
        <v>0</v>
      </c>
    </row>
    <row r="86" spans="3:16" ht="15" customHeight="1">
      <c r="D86" t="s">
        <v>562</v>
      </c>
      <c r="E86" t="s">
        <v>547</v>
      </c>
      <c r="F86" t="s">
        <v>320</v>
      </c>
      <c r="G86">
        <f t="shared" si="0"/>
        <v>0</v>
      </c>
    </row>
    <row r="87" spans="3:16" ht="15" customHeight="1">
      <c r="D87" t="s">
        <v>478</v>
      </c>
      <c r="E87" t="s">
        <v>576</v>
      </c>
      <c r="F87" t="s">
        <v>321</v>
      </c>
      <c r="G87">
        <f t="shared" si="0"/>
        <v>2.005659589041096</v>
      </c>
      <c r="H87">
        <f>SUM(H88:H92)</f>
        <v>0</v>
      </c>
      <c r="I87">
        <f>SUM(I88:I92)</f>
        <v>0</v>
      </c>
      <c r="J87">
        <f>SUM(J88:J92)</f>
        <v>2.005659589041096</v>
      </c>
      <c r="K87">
        <f>SUM(K88:K92)</f>
        <v>0</v>
      </c>
    </row>
    <row r="88" spans="3:16" ht="12.75" hidden="1" customHeight="1">
      <c r="D88" t="s">
        <v>568</v>
      </c>
      <c r="F88" t="s">
        <v>321</v>
      </c>
    </row>
    <row r="89" spans="3:16" ht="15" customHeight="1">
      <c r="C89" t="s">
        <v>0</v>
      </c>
      <c r="D89" t="s">
        <v>1419</v>
      </c>
      <c r="E89" t="s">
        <v>1370</v>
      </c>
      <c r="F89">
        <v>1781</v>
      </c>
      <c r="G89">
        <f>SUM(H89:K89)</f>
        <v>0.6327697488584475</v>
      </c>
      <c r="J89">
        <f>J45/365/24</f>
        <v>0.6327697488584475</v>
      </c>
      <c r="M89" t="s">
        <v>1371</v>
      </c>
      <c r="N89" t="s">
        <v>1372</v>
      </c>
      <c r="O89" t="s">
        <v>1369</v>
      </c>
    </row>
    <row r="90" spans="3:16" ht="15" customHeight="1">
      <c r="C90" t="s">
        <v>0</v>
      </c>
      <c r="D90" t="s">
        <v>1420</v>
      </c>
      <c r="E90" t="s">
        <v>939</v>
      </c>
      <c r="F90">
        <v>1782</v>
      </c>
      <c r="G90">
        <f>SUM(H90:K90)</f>
        <v>1.1692600456621005</v>
      </c>
      <c r="J90">
        <f>J46/365/24</f>
        <v>1.1692600456621005</v>
      </c>
      <c r="M90" t="s">
        <v>940</v>
      </c>
      <c r="N90" t="s">
        <v>941</v>
      </c>
      <c r="O90" t="s">
        <v>938</v>
      </c>
    </row>
    <row r="91" spans="3:16" ht="15" customHeight="1">
      <c r="C91" t="s">
        <v>0</v>
      </c>
      <c r="D91" t="s">
        <v>1421</v>
      </c>
      <c r="E91" t="s">
        <v>1143</v>
      </c>
      <c r="F91">
        <v>1783</v>
      </c>
      <c r="G91">
        <f>SUM(H91:K91)</f>
        <v>0.20362979452054794</v>
      </c>
      <c r="J91">
        <f>J47/365/24</f>
        <v>0.20362979452054794</v>
      </c>
      <c r="M91" t="s">
        <v>1144</v>
      </c>
      <c r="N91" t="s">
        <v>1050</v>
      </c>
      <c r="O91" t="s">
        <v>1142</v>
      </c>
    </row>
    <row r="92" spans="3:16" ht="15" customHeight="1">
      <c r="E92" t="s">
        <v>399</v>
      </c>
    </row>
    <row r="93" spans="3:16" ht="15" customHeight="1">
      <c r="D93" t="s">
        <v>479</v>
      </c>
      <c r="E93" t="s">
        <v>548</v>
      </c>
      <c r="F93" t="s">
        <v>322</v>
      </c>
      <c r="G93">
        <f t="shared" si="0"/>
        <v>0.12362180365296803</v>
      </c>
      <c r="J93">
        <f>J49/365/24</f>
        <v>1.9461301369863016E-2</v>
      </c>
      <c r="K93">
        <f>K49/365/24</f>
        <v>0.10416050228310501</v>
      </c>
      <c r="P93">
        <v>410</v>
      </c>
    </row>
    <row r="94" spans="3:16" ht="15" customHeight="1">
      <c r="D94" t="s">
        <v>480</v>
      </c>
      <c r="E94" t="s">
        <v>198</v>
      </c>
      <c r="F94" t="s">
        <v>323</v>
      </c>
      <c r="G94">
        <f t="shared" si="0"/>
        <v>2.1959640410958903</v>
      </c>
      <c r="J94">
        <f>J50/365/24</f>
        <v>1.8393566210045662</v>
      </c>
      <c r="K94">
        <f>K50/365/24</f>
        <v>0.35660742009132423</v>
      </c>
      <c r="P94">
        <v>440</v>
      </c>
    </row>
    <row r="95" spans="3:16" ht="15" customHeight="1">
      <c r="D95" t="s">
        <v>481</v>
      </c>
      <c r="E95" t="s">
        <v>199</v>
      </c>
      <c r="F95" t="s">
        <v>324</v>
      </c>
      <c r="G95">
        <f t="shared" si="0"/>
        <v>0</v>
      </c>
      <c r="P95">
        <v>450</v>
      </c>
    </row>
    <row r="96" spans="3:16" ht="15" customHeight="1">
      <c r="D96" t="s">
        <v>482</v>
      </c>
      <c r="E96" t="s">
        <v>201</v>
      </c>
      <c r="F96" t="s">
        <v>325</v>
      </c>
      <c r="G96">
        <f t="shared" si="0"/>
        <v>0</v>
      </c>
      <c r="P96">
        <v>470</v>
      </c>
    </row>
    <row r="97" spans="4:16" ht="15" customHeight="1">
      <c r="D97" t="s">
        <v>483</v>
      </c>
      <c r="E97" t="s">
        <v>544</v>
      </c>
      <c r="F97" t="s">
        <v>326</v>
      </c>
      <c r="G97">
        <f t="shared" si="0"/>
        <v>0.21614988584474884</v>
      </c>
      <c r="I97">
        <f t="shared" ref="I97:K99" si="1">I53/365/24</f>
        <v>0.12064680365296804</v>
      </c>
      <c r="J97">
        <f t="shared" si="1"/>
        <v>6.8831849315068486E-2</v>
      </c>
      <c r="K97">
        <f t="shared" si="1"/>
        <v>2.6671232876712327E-2</v>
      </c>
      <c r="P97">
        <v>480</v>
      </c>
    </row>
    <row r="98" spans="4:16" ht="15" customHeight="1">
      <c r="D98" t="s">
        <v>484</v>
      </c>
      <c r="E98" t="s">
        <v>298</v>
      </c>
      <c r="F98" t="s">
        <v>327</v>
      </c>
      <c r="G98">
        <f t="shared" si="0"/>
        <v>0</v>
      </c>
      <c r="P98">
        <v>490</v>
      </c>
    </row>
    <row r="99" spans="4:16" ht="15" customHeight="1">
      <c r="D99" t="s">
        <v>485</v>
      </c>
      <c r="E99" t="s">
        <v>488</v>
      </c>
      <c r="F99" t="s">
        <v>328</v>
      </c>
      <c r="G99">
        <f t="shared" si="0"/>
        <v>0.19444063926940638</v>
      </c>
      <c r="I99">
        <f t="shared" si="1"/>
        <v>0.11048287671232877</v>
      </c>
      <c r="J99">
        <f t="shared" si="1"/>
        <v>4.7939497716894978E-2</v>
      </c>
      <c r="K99">
        <f t="shared" si="1"/>
        <v>3.6018264840182647E-2</v>
      </c>
    </row>
    <row r="100" spans="4:16">
      <c r="D100" t="s">
        <v>486</v>
      </c>
      <c r="E100" t="s">
        <v>301</v>
      </c>
      <c r="F100" t="s">
        <v>329</v>
      </c>
      <c r="G100">
        <f t="shared" si="0"/>
        <v>2.1709246575342452E-2</v>
      </c>
      <c r="H100">
        <f>H97-H99</f>
        <v>0</v>
      </c>
      <c r="I100">
        <f>I97-I99</f>
        <v>1.0163926940639265E-2</v>
      </c>
      <c r="J100">
        <f>J97-J99</f>
        <v>2.0892351598173507E-2</v>
      </c>
      <c r="K100">
        <f>K97-K99</f>
        <v>-9.3470319634703196E-3</v>
      </c>
    </row>
    <row r="101" spans="4:16" ht="15" customHeight="1">
      <c r="D101" t="s">
        <v>487</v>
      </c>
      <c r="E101" t="s">
        <v>202</v>
      </c>
      <c r="F101" t="s">
        <v>330</v>
      </c>
      <c r="G101">
        <f t="shared" si="0"/>
        <v>-2.1959640410958898</v>
      </c>
      <c r="H101">
        <f>(H59+H75+H80)-(H81+H94+H95+H96+H97)</f>
        <v>0</v>
      </c>
      <c r="I101">
        <f>(I59+I75+I80)-(I81+I94+I95+I96+I97)</f>
        <v>1.8020297945205481</v>
      </c>
      <c r="J101">
        <f>(J59+J75+J80)-(J81+J94+J95+J96+J97)</f>
        <v>-3.1489833333333328</v>
      </c>
      <c r="K101">
        <f>(K59+K75+K80)-(K81+K94+K95+K96+K97)</f>
        <v>-0.84901050228310504</v>
      </c>
      <c r="P101">
        <v>500</v>
      </c>
    </row>
    <row r="102" spans="4:16" ht="15" customHeight="1">
      <c r="D102" s="1" t="s">
        <v>267</v>
      </c>
      <c r="E102" s="1"/>
      <c r="F102" s="1"/>
      <c r="G102" s="1"/>
      <c r="H102" s="1"/>
      <c r="I102" s="1"/>
      <c r="J102" s="1"/>
      <c r="K102" s="1"/>
    </row>
    <row r="103" spans="4:16" ht="15" customHeight="1">
      <c r="D103" t="s">
        <v>489</v>
      </c>
      <c r="E103" t="s">
        <v>203</v>
      </c>
      <c r="F103" t="s">
        <v>331</v>
      </c>
      <c r="G103">
        <f t="shared" si="0"/>
        <v>3.42</v>
      </c>
      <c r="J103">
        <v>3.42</v>
      </c>
      <c r="P103">
        <v>600</v>
      </c>
    </row>
    <row r="104" spans="4:16" ht="15" customHeight="1">
      <c r="D104" t="s">
        <v>490</v>
      </c>
      <c r="E104" t="s">
        <v>204</v>
      </c>
      <c r="F104" t="s">
        <v>332</v>
      </c>
      <c r="G104">
        <f t="shared" si="0"/>
        <v>23.05</v>
      </c>
      <c r="I104">
        <v>10</v>
      </c>
      <c r="J104">
        <v>13.05</v>
      </c>
      <c r="P104">
        <v>610</v>
      </c>
    </row>
    <row r="105" spans="4:16" ht="15" customHeight="1">
      <c r="D105" t="s">
        <v>491</v>
      </c>
      <c r="E105" t="s">
        <v>205</v>
      </c>
      <c r="F105" t="s">
        <v>333</v>
      </c>
      <c r="G105">
        <f t="shared" si="0"/>
        <v>4.83</v>
      </c>
      <c r="J105">
        <v>4.83</v>
      </c>
      <c r="P105">
        <v>620</v>
      </c>
    </row>
    <row r="106" spans="4:16" ht="15" customHeight="1">
      <c r="D106" s="1" t="s">
        <v>274</v>
      </c>
      <c r="E106" s="1"/>
      <c r="F106" s="1"/>
      <c r="G106" s="1"/>
      <c r="H106" s="1"/>
      <c r="I106" s="1"/>
      <c r="J106" s="1"/>
      <c r="K106" s="1"/>
    </row>
    <row r="107" spans="4:16" ht="15" customHeight="1">
      <c r="D107" t="s">
        <v>492</v>
      </c>
      <c r="E107" t="s">
        <v>577</v>
      </c>
      <c r="F107" t="s">
        <v>334</v>
      </c>
      <c r="G107">
        <f t="shared" si="0"/>
        <v>0</v>
      </c>
      <c r="H107">
        <f>SUM(H108:H109)</f>
        <v>0</v>
      </c>
      <c r="I107">
        <f>SUM(I108:I109)</f>
        <v>0</v>
      </c>
      <c r="J107">
        <f>SUM(J108:J109)</f>
        <v>0</v>
      </c>
      <c r="K107">
        <f>SUM(K108:K109)</f>
        <v>0</v>
      </c>
      <c r="P107">
        <v>700</v>
      </c>
    </row>
    <row r="108" spans="4:16" ht="15" customHeight="1">
      <c r="D108" t="s">
        <v>493</v>
      </c>
      <c r="E108" t="s">
        <v>206</v>
      </c>
      <c r="F108" t="s">
        <v>335</v>
      </c>
      <c r="G108">
        <f t="shared" si="0"/>
        <v>0</v>
      </c>
      <c r="P108">
        <v>710</v>
      </c>
    </row>
    <row r="109" spans="4:16" ht="15" customHeight="1">
      <c r="D109" t="s">
        <v>494</v>
      </c>
      <c r="E109" t="s">
        <v>578</v>
      </c>
      <c r="F109" t="s">
        <v>336</v>
      </c>
      <c r="G109">
        <f t="shared" si="0"/>
        <v>0</v>
      </c>
      <c r="H109">
        <f>H112</f>
        <v>0</v>
      </c>
      <c r="I109">
        <f>I112</f>
        <v>0</v>
      </c>
      <c r="J109">
        <f>J112</f>
        <v>0</v>
      </c>
      <c r="K109">
        <f>K112</f>
        <v>0</v>
      </c>
      <c r="P109">
        <v>720</v>
      </c>
    </row>
    <row r="110" spans="4:16" ht="15" customHeight="1">
      <c r="D110" t="s">
        <v>495</v>
      </c>
      <c r="E110" t="s">
        <v>579</v>
      </c>
      <c r="F110" t="s">
        <v>338</v>
      </c>
      <c r="G110">
        <f t="shared" si="0"/>
        <v>0</v>
      </c>
      <c r="P110">
        <v>730</v>
      </c>
    </row>
    <row r="111" spans="4:16" ht="15" customHeight="1">
      <c r="D111" t="s">
        <v>496</v>
      </c>
      <c r="E111" t="s">
        <v>580</v>
      </c>
      <c r="F111" t="s">
        <v>339</v>
      </c>
      <c r="G111">
        <f t="shared" si="0"/>
        <v>0</v>
      </c>
    </row>
    <row r="112" spans="4:16" ht="15" customHeight="1">
      <c r="D112" t="s">
        <v>497</v>
      </c>
      <c r="E112" t="s">
        <v>549</v>
      </c>
      <c r="F112" t="s">
        <v>340</v>
      </c>
      <c r="G112">
        <f t="shared" si="0"/>
        <v>0</v>
      </c>
      <c r="P112">
        <v>740</v>
      </c>
    </row>
    <row r="113" spans="4:16" ht="15" customHeight="1">
      <c r="D113" t="s">
        <v>498</v>
      </c>
      <c r="E113" t="s">
        <v>581</v>
      </c>
      <c r="F113" t="s">
        <v>342</v>
      </c>
      <c r="G113">
        <f t="shared" si="0"/>
        <v>0</v>
      </c>
      <c r="H113">
        <f>H114+H130</f>
        <v>0</v>
      </c>
      <c r="I113">
        <f>I114+I130</f>
        <v>0</v>
      </c>
      <c r="J113">
        <f>J114+J130</f>
        <v>0</v>
      </c>
      <c r="K113">
        <f>K114+K130</f>
        <v>0</v>
      </c>
      <c r="P113">
        <v>750</v>
      </c>
    </row>
    <row r="114" spans="4:16" ht="15" customHeight="1">
      <c r="D114" t="s">
        <v>499</v>
      </c>
      <c r="E114" t="s">
        <v>344</v>
      </c>
      <c r="F114" t="s">
        <v>343</v>
      </c>
      <c r="G114">
        <f t="shared" si="0"/>
        <v>0</v>
      </c>
      <c r="H114">
        <f>H115+H116</f>
        <v>0</v>
      </c>
      <c r="I114">
        <f>I115+I116</f>
        <v>0</v>
      </c>
      <c r="J114">
        <f>J115+J116</f>
        <v>0</v>
      </c>
      <c r="K114">
        <f>K115+K116</f>
        <v>0</v>
      </c>
      <c r="P114">
        <v>760</v>
      </c>
    </row>
    <row r="115" spans="4:16" ht="15" customHeight="1">
      <c r="D115" t="s">
        <v>500</v>
      </c>
      <c r="E115" t="s">
        <v>287</v>
      </c>
      <c r="F115" t="s">
        <v>345</v>
      </c>
      <c r="G115">
        <f t="shared" si="0"/>
        <v>0</v>
      </c>
    </row>
    <row r="116" spans="4:16" ht="15" customHeight="1">
      <c r="D116" t="s">
        <v>501</v>
      </c>
      <c r="E116" t="s">
        <v>582</v>
      </c>
      <c r="F116" t="s">
        <v>346</v>
      </c>
      <c r="G116">
        <f t="shared" si="0"/>
        <v>0</v>
      </c>
      <c r="H116">
        <f>H117+H120+H123+H126+H127+H128+H129</f>
        <v>0</v>
      </c>
      <c r="I116">
        <f>I117+I120+I123+I126+I127+I128+I129</f>
        <v>0</v>
      </c>
      <c r="J116">
        <f>J117+J120+J123+J126+J127+J128+J129</f>
        <v>0</v>
      </c>
      <c r="K116">
        <f>K117+K120+K123+K126+K127+K128+K129</f>
        <v>0</v>
      </c>
    </row>
    <row r="117" spans="4:16">
      <c r="D117" t="s">
        <v>502</v>
      </c>
      <c r="E117" t="s">
        <v>583</v>
      </c>
      <c r="F117" t="s">
        <v>347</v>
      </c>
      <c r="G117">
        <f t="shared" si="0"/>
        <v>0</v>
      </c>
      <c r="H117">
        <f>H118+H119</f>
        <v>0</v>
      </c>
      <c r="I117">
        <f>I118+I119</f>
        <v>0</v>
      </c>
      <c r="J117">
        <f>J118+J119</f>
        <v>0</v>
      </c>
      <c r="K117">
        <f>K118+K119</f>
        <v>0</v>
      </c>
    </row>
    <row r="118" spans="4:16" ht="15" customHeight="1">
      <c r="D118" t="s">
        <v>504</v>
      </c>
      <c r="E118" t="s">
        <v>348</v>
      </c>
      <c r="F118" t="s">
        <v>349</v>
      </c>
      <c r="G118">
        <f t="shared" si="0"/>
        <v>0</v>
      </c>
    </row>
    <row r="119" spans="4:16" ht="15" customHeight="1">
      <c r="D119" t="s">
        <v>505</v>
      </c>
      <c r="E119" t="s">
        <v>350</v>
      </c>
      <c r="F119" t="s">
        <v>351</v>
      </c>
      <c r="G119">
        <f t="shared" si="0"/>
        <v>0</v>
      </c>
    </row>
    <row r="120" spans="4:16">
      <c r="D120" t="s">
        <v>503</v>
      </c>
      <c r="E120" t="s">
        <v>584</v>
      </c>
      <c r="F120" t="s">
        <v>352</v>
      </c>
      <c r="G120">
        <f t="shared" si="0"/>
        <v>0</v>
      </c>
      <c r="H120">
        <f>H121+H122</f>
        <v>0</v>
      </c>
      <c r="I120">
        <f>I121+I122</f>
        <v>0</v>
      </c>
      <c r="J120">
        <f>J121+J122</f>
        <v>0</v>
      </c>
      <c r="K120">
        <f>K121+K122</f>
        <v>0</v>
      </c>
    </row>
    <row r="121" spans="4:16" ht="15" customHeight="1">
      <c r="D121" t="s">
        <v>506</v>
      </c>
      <c r="E121" t="s">
        <v>348</v>
      </c>
      <c r="F121" t="s">
        <v>353</v>
      </c>
      <c r="G121">
        <f t="shared" si="0"/>
        <v>0</v>
      </c>
    </row>
    <row r="122" spans="4:16" ht="15" customHeight="1">
      <c r="D122" t="s">
        <v>507</v>
      </c>
      <c r="E122" t="s">
        <v>350</v>
      </c>
      <c r="F122" t="s">
        <v>354</v>
      </c>
      <c r="G122">
        <f t="shared" si="0"/>
        <v>0</v>
      </c>
    </row>
    <row r="123" spans="4:16" ht="15" customHeight="1">
      <c r="D123" t="s">
        <v>508</v>
      </c>
      <c r="E123" t="s">
        <v>585</v>
      </c>
      <c r="F123" t="s">
        <v>355</v>
      </c>
      <c r="G123">
        <f t="shared" si="0"/>
        <v>0</v>
      </c>
      <c r="H123">
        <f>H124+H125</f>
        <v>0</v>
      </c>
      <c r="I123">
        <f>I124+I125</f>
        <v>0</v>
      </c>
      <c r="J123">
        <f>J124+J125</f>
        <v>0</v>
      </c>
      <c r="K123">
        <f>K124+K125</f>
        <v>0</v>
      </c>
    </row>
    <row r="124" spans="4:16" ht="15" customHeight="1">
      <c r="D124" t="s">
        <v>509</v>
      </c>
      <c r="E124" t="s">
        <v>348</v>
      </c>
      <c r="F124" t="s">
        <v>356</v>
      </c>
      <c r="G124">
        <f t="shared" si="0"/>
        <v>0</v>
      </c>
    </row>
    <row r="125" spans="4:16" ht="15" customHeight="1">
      <c r="D125" t="s">
        <v>510</v>
      </c>
      <c r="E125" t="s">
        <v>350</v>
      </c>
      <c r="F125" t="s">
        <v>357</v>
      </c>
      <c r="G125">
        <f t="shared" si="0"/>
        <v>0</v>
      </c>
    </row>
    <row r="126" spans="4:16" ht="15" customHeight="1">
      <c r="D126" t="s">
        <v>511</v>
      </c>
      <c r="E126" t="s">
        <v>358</v>
      </c>
      <c r="F126" t="s">
        <v>359</v>
      </c>
      <c r="G126">
        <f t="shared" si="0"/>
        <v>0</v>
      </c>
    </row>
    <row r="127" spans="4:16" ht="15" customHeight="1">
      <c r="D127" t="s">
        <v>512</v>
      </c>
      <c r="E127" t="s">
        <v>360</v>
      </c>
      <c r="F127" t="s">
        <v>361</v>
      </c>
      <c r="G127">
        <f t="shared" si="0"/>
        <v>0</v>
      </c>
    </row>
    <row r="128" spans="4:16">
      <c r="D128" t="s">
        <v>513</v>
      </c>
      <c r="E128" t="s">
        <v>550</v>
      </c>
      <c r="F128" t="s">
        <v>362</v>
      </c>
      <c r="G128">
        <f t="shared" si="0"/>
        <v>0</v>
      </c>
    </row>
    <row r="129" spans="4:16">
      <c r="D129" t="s">
        <v>514</v>
      </c>
      <c r="E129" t="s">
        <v>363</v>
      </c>
      <c r="F129" t="s">
        <v>364</v>
      </c>
      <c r="G129">
        <f t="shared" si="0"/>
        <v>0</v>
      </c>
    </row>
    <row r="130" spans="4:16" ht="15" customHeight="1">
      <c r="D130" t="s">
        <v>515</v>
      </c>
      <c r="E130" t="s">
        <v>586</v>
      </c>
      <c r="F130" t="s">
        <v>365</v>
      </c>
      <c r="G130">
        <f t="shared" si="0"/>
        <v>0</v>
      </c>
      <c r="H130">
        <f>H133</f>
        <v>0</v>
      </c>
      <c r="I130">
        <f>I133</f>
        <v>0</v>
      </c>
      <c r="J130">
        <f>J133</f>
        <v>0</v>
      </c>
      <c r="K130">
        <f>K133</f>
        <v>0</v>
      </c>
      <c r="P130">
        <v>770</v>
      </c>
    </row>
    <row r="131" spans="4:16" ht="15" customHeight="1">
      <c r="D131" t="s">
        <v>516</v>
      </c>
      <c r="E131" t="s">
        <v>579</v>
      </c>
      <c r="F131" t="s">
        <v>366</v>
      </c>
      <c r="G131">
        <f t="shared" si="0"/>
        <v>0</v>
      </c>
      <c r="P131">
        <v>780</v>
      </c>
    </row>
    <row r="132" spans="4:16" ht="15" customHeight="1">
      <c r="D132" t="s">
        <v>517</v>
      </c>
      <c r="E132" t="s">
        <v>587</v>
      </c>
      <c r="F132" t="s">
        <v>367</v>
      </c>
      <c r="G132">
        <f t="shared" si="0"/>
        <v>0</v>
      </c>
    </row>
    <row r="133" spans="4:16" ht="15" customHeight="1">
      <c r="D133" t="s">
        <v>518</v>
      </c>
      <c r="E133" t="s">
        <v>549</v>
      </c>
      <c r="F133" t="s">
        <v>368</v>
      </c>
      <c r="G133">
        <f t="shared" si="0"/>
        <v>0</v>
      </c>
      <c r="P133">
        <v>790</v>
      </c>
    </row>
    <row r="134" spans="4:16" ht="15" customHeight="1">
      <c r="D134" t="s">
        <v>519</v>
      </c>
      <c r="E134" t="s">
        <v>588</v>
      </c>
      <c r="F134" t="s">
        <v>369</v>
      </c>
      <c r="G134">
        <f t="shared" si="0"/>
        <v>22225.556</v>
      </c>
      <c r="H134">
        <f>SUM(H135:H136)</f>
        <v>0</v>
      </c>
      <c r="I134">
        <f>SUM(I135:I136)</f>
        <v>0</v>
      </c>
      <c r="J134">
        <f>SUM(J135:J136)</f>
        <v>22225.556</v>
      </c>
      <c r="K134">
        <f>SUM(K135:K136)</f>
        <v>0</v>
      </c>
    </row>
    <row r="135" spans="4:16" ht="15" customHeight="1">
      <c r="D135" t="s">
        <v>520</v>
      </c>
      <c r="E135" t="s">
        <v>206</v>
      </c>
      <c r="F135" t="s">
        <v>370</v>
      </c>
      <c r="G135">
        <f t="shared" si="0"/>
        <v>22225.556</v>
      </c>
      <c r="J135">
        <v>22225.556</v>
      </c>
    </row>
    <row r="136" spans="4:16" ht="15" customHeight="1">
      <c r="D136" t="s">
        <v>521</v>
      </c>
      <c r="E136" t="s">
        <v>578</v>
      </c>
      <c r="F136" t="s">
        <v>371</v>
      </c>
      <c r="G136">
        <f t="shared" si="0"/>
        <v>0</v>
      </c>
      <c r="H136">
        <f>H138</f>
        <v>0</v>
      </c>
      <c r="I136">
        <f>I138</f>
        <v>0</v>
      </c>
      <c r="J136">
        <f>J138</f>
        <v>0</v>
      </c>
      <c r="K136">
        <f>K138</f>
        <v>0</v>
      </c>
    </row>
    <row r="137" spans="4:16" ht="15" customHeight="1">
      <c r="D137" t="s">
        <v>522</v>
      </c>
      <c r="E137" t="s">
        <v>337</v>
      </c>
      <c r="F137" t="s">
        <v>372</v>
      </c>
      <c r="G137">
        <f t="shared" si="0"/>
        <v>0</v>
      </c>
    </row>
    <row r="138" spans="4:16" ht="15" customHeight="1">
      <c r="D138" t="s">
        <v>523</v>
      </c>
      <c r="E138" t="s">
        <v>549</v>
      </c>
      <c r="F138" t="s">
        <v>373</v>
      </c>
      <c r="G138">
        <f t="shared" si="0"/>
        <v>0</v>
      </c>
    </row>
    <row r="139" spans="4:16" ht="15" customHeight="1">
      <c r="D139" s="1" t="s">
        <v>268</v>
      </c>
      <c r="E139" s="1"/>
      <c r="F139" s="1"/>
      <c r="G139" s="1"/>
      <c r="H139" s="1"/>
      <c r="I139" s="1"/>
      <c r="J139" s="1"/>
      <c r="K139" s="1"/>
    </row>
    <row r="140" spans="4:16">
      <c r="D140" t="s">
        <v>524</v>
      </c>
      <c r="E140" t="s">
        <v>589</v>
      </c>
      <c r="F140" t="s">
        <v>374</v>
      </c>
      <c r="G140">
        <f t="shared" si="0"/>
        <v>0</v>
      </c>
      <c r="H140">
        <f>SUM( H141:H142)</f>
        <v>0</v>
      </c>
      <c r="I140">
        <f>SUM( I141:I142)</f>
        <v>0</v>
      </c>
      <c r="J140">
        <f>SUM( J141:J142)</f>
        <v>0</v>
      </c>
      <c r="K140">
        <f>SUM( K141:K142)</f>
        <v>0</v>
      </c>
      <c r="P140">
        <v>800</v>
      </c>
    </row>
    <row r="141" spans="4:16" ht="15" customHeight="1">
      <c r="D141" t="s">
        <v>525</v>
      </c>
      <c r="E141" t="s">
        <v>206</v>
      </c>
      <c r="F141" t="s">
        <v>375</v>
      </c>
      <c r="G141">
        <f t="shared" si="0"/>
        <v>0</v>
      </c>
      <c r="P141">
        <v>810</v>
      </c>
    </row>
    <row r="142" spans="4:16" ht="15" customHeight="1">
      <c r="D142" t="s">
        <v>526</v>
      </c>
      <c r="E142" t="s">
        <v>578</v>
      </c>
      <c r="F142" t="s">
        <v>376</v>
      </c>
      <c r="G142">
        <f t="shared" si="0"/>
        <v>0</v>
      </c>
      <c r="H142">
        <f>H143+H145</f>
        <v>0</v>
      </c>
      <c r="I142">
        <f>I143+I145</f>
        <v>0</v>
      </c>
      <c r="J142">
        <f>J143+J145</f>
        <v>0</v>
      </c>
      <c r="K142">
        <f>K143+K145</f>
        <v>0</v>
      </c>
      <c r="P142">
        <v>820</v>
      </c>
    </row>
    <row r="143" spans="4:16" ht="15" customHeight="1">
      <c r="D143" t="s">
        <v>527</v>
      </c>
      <c r="E143" t="s">
        <v>590</v>
      </c>
      <c r="F143" t="s">
        <v>377</v>
      </c>
      <c r="G143">
        <f t="shared" si="0"/>
        <v>0</v>
      </c>
      <c r="P143">
        <v>830</v>
      </c>
    </row>
    <row r="144" spans="4:16" ht="15" customHeight="1">
      <c r="D144" t="s">
        <v>528</v>
      </c>
      <c r="E144" t="s">
        <v>591</v>
      </c>
      <c r="F144" t="s">
        <v>378</v>
      </c>
      <c r="G144">
        <f t="shared" si="0"/>
        <v>0</v>
      </c>
    </row>
    <row r="145" spans="4:16" ht="15" customHeight="1">
      <c r="D145" t="s">
        <v>529</v>
      </c>
      <c r="E145" t="s">
        <v>208</v>
      </c>
      <c r="F145" t="s">
        <v>379</v>
      </c>
      <c r="G145">
        <f t="shared" si="0"/>
        <v>0</v>
      </c>
      <c r="P145">
        <v>840</v>
      </c>
    </row>
    <row r="146" spans="4:16" ht="15" customHeight="1">
      <c r="D146" t="s">
        <v>401</v>
      </c>
      <c r="E146" t="s">
        <v>592</v>
      </c>
      <c r="F146" t="s">
        <v>380</v>
      </c>
      <c r="G146">
        <f t="shared" si="0"/>
        <v>0</v>
      </c>
      <c r="H146">
        <f>SUM( H147+H152)</f>
        <v>0</v>
      </c>
      <c r="I146">
        <f>SUM( I147+I152)</f>
        <v>0</v>
      </c>
      <c r="J146">
        <f>SUM( J147+J152)</f>
        <v>0</v>
      </c>
      <c r="K146">
        <f>SUM( K147+K152)</f>
        <v>0</v>
      </c>
      <c r="P146">
        <v>850</v>
      </c>
    </row>
    <row r="147" spans="4:16" ht="15" customHeight="1">
      <c r="D147" t="s">
        <v>530</v>
      </c>
      <c r="E147" t="s">
        <v>206</v>
      </c>
      <c r="F147" t="s">
        <v>381</v>
      </c>
      <c r="G147">
        <f t="shared" ref="G147:G160" si="2">SUM(H147:K147)</f>
        <v>0</v>
      </c>
      <c r="H147">
        <f>SUM( H148:H149)</f>
        <v>0</v>
      </c>
      <c r="I147">
        <f>SUM( I148:I149)</f>
        <v>0</v>
      </c>
      <c r="J147">
        <f>SUM( J148:J149)</f>
        <v>0</v>
      </c>
      <c r="K147">
        <f>SUM( K148:K149)</f>
        <v>0</v>
      </c>
      <c r="P147">
        <v>860</v>
      </c>
    </row>
    <row r="148" spans="4:16" ht="15" customHeight="1">
      <c r="D148" t="s">
        <v>531</v>
      </c>
      <c r="E148" t="s">
        <v>287</v>
      </c>
      <c r="F148" t="s">
        <v>382</v>
      </c>
      <c r="G148">
        <f t="shared" si="2"/>
        <v>0</v>
      </c>
    </row>
    <row r="149" spans="4:16" ht="15" customHeight="1">
      <c r="D149" t="s">
        <v>532</v>
      </c>
      <c r="E149" t="s">
        <v>582</v>
      </c>
      <c r="F149" t="s">
        <v>383</v>
      </c>
      <c r="G149">
        <f t="shared" si="2"/>
        <v>0</v>
      </c>
      <c r="H149">
        <f>H150+H151</f>
        <v>0</v>
      </c>
      <c r="I149">
        <f>I150+I151</f>
        <v>0</v>
      </c>
      <c r="J149">
        <f>J150+J151</f>
        <v>0</v>
      </c>
      <c r="K149">
        <f>K150+K151</f>
        <v>0</v>
      </c>
    </row>
    <row r="150" spans="4:16" ht="15" customHeight="1">
      <c r="D150" t="s">
        <v>533</v>
      </c>
      <c r="E150" t="s">
        <v>348</v>
      </c>
      <c r="F150" t="s">
        <v>384</v>
      </c>
      <c r="G150">
        <f t="shared" si="2"/>
        <v>0</v>
      </c>
    </row>
    <row r="151" spans="4:16" ht="15" customHeight="1">
      <c r="D151" t="s">
        <v>534</v>
      </c>
      <c r="E151" t="s">
        <v>385</v>
      </c>
      <c r="F151" t="s">
        <v>386</v>
      </c>
      <c r="G151">
        <f t="shared" si="2"/>
        <v>0</v>
      </c>
    </row>
    <row r="152" spans="4:16" ht="15" customHeight="1">
      <c r="D152" t="s">
        <v>535</v>
      </c>
      <c r="E152" t="s">
        <v>586</v>
      </c>
      <c r="F152" t="s">
        <v>387</v>
      </c>
      <c r="G152">
        <f t="shared" si="2"/>
        <v>0</v>
      </c>
      <c r="H152">
        <f>H153+H155</f>
        <v>0</v>
      </c>
      <c r="I152">
        <f>I153+I155</f>
        <v>0</v>
      </c>
      <c r="J152">
        <f>J153+J155</f>
        <v>0</v>
      </c>
      <c r="K152">
        <f>K153+K155</f>
        <v>0</v>
      </c>
      <c r="P152">
        <v>870</v>
      </c>
    </row>
    <row r="153" spans="4:16" ht="15" customHeight="1">
      <c r="D153" t="s">
        <v>536</v>
      </c>
      <c r="E153" t="s">
        <v>590</v>
      </c>
      <c r="F153" t="s">
        <v>388</v>
      </c>
      <c r="G153">
        <f t="shared" si="2"/>
        <v>0</v>
      </c>
      <c r="P153">
        <v>880</v>
      </c>
    </row>
    <row r="154" spans="4:16" ht="15" customHeight="1">
      <c r="D154" t="s">
        <v>537</v>
      </c>
      <c r="E154" t="s">
        <v>591</v>
      </c>
      <c r="F154" t="s">
        <v>389</v>
      </c>
      <c r="G154">
        <f t="shared" si="2"/>
        <v>0</v>
      </c>
    </row>
    <row r="155" spans="4:16" ht="15" customHeight="1">
      <c r="D155" t="s">
        <v>538</v>
      </c>
      <c r="E155" t="s">
        <v>208</v>
      </c>
      <c r="F155" t="s">
        <v>390</v>
      </c>
      <c r="G155">
        <f t="shared" si="2"/>
        <v>0</v>
      </c>
      <c r="P155">
        <v>890</v>
      </c>
    </row>
    <row r="156" spans="4:16" ht="15" customHeight="1">
      <c r="D156" t="s">
        <v>539</v>
      </c>
      <c r="E156" t="s">
        <v>593</v>
      </c>
      <c r="F156" t="s">
        <v>391</v>
      </c>
      <c r="G156">
        <f t="shared" si="2"/>
        <v>27680.646570000001</v>
      </c>
      <c r="H156">
        <f>SUM( H157:H158)</f>
        <v>0</v>
      </c>
      <c r="I156">
        <f>SUM( I157:I158)</f>
        <v>0</v>
      </c>
      <c r="J156">
        <f>SUM( J157:J158)</f>
        <v>27680.646570000001</v>
      </c>
      <c r="K156">
        <f>SUM( K157:K158)</f>
        <v>0</v>
      </c>
      <c r="P156">
        <v>900</v>
      </c>
    </row>
    <row r="157" spans="4:16" ht="15" customHeight="1">
      <c r="D157" t="s">
        <v>540</v>
      </c>
      <c r="E157" t="s">
        <v>206</v>
      </c>
      <c r="F157" t="s">
        <v>392</v>
      </c>
      <c r="G157">
        <f t="shared" si="2"/>
        <v>27680.646570000001</v>
      </c>
      <c r="J157">
        <v>27680.646570000001</v>
      </c>
    </row>
    <row r="158" spans="4:16" ht="15" customHeight="1">
      <c r="D158" t="s">
        <v>541</v>
      </c>
      <c r="E158" t="s">
        <v>578</v>
      </c>
      <c r="F158" t="s">
        <v>393</v>
      </c>
      <c r="G158">
        <f t="shared" si="2"/>
        <v>0</v>
      </c>
      <c r="H158">
        <f>H159+H160</f>
        <v>0</v>
      </c>
      <c r="I158">
        <f>I159+I160</f>
        <v>0</v>
      </c>
      <c r="J158">
        <f>J159+J160</f>
        <v>0</v>
      </c>
      <c r="K158">
        <f>K159+K160</f>
        <v>0</v>
      </c>
    </row>
    <row r="159" spans="4:16" ht="15" customHeight="1">
      <c r="D159" t="s">
        <v>542</v>
      </c>
      <c r="E159" t="s">
        <v>207</v>
      </c>
      <c r="F159" t="s">
        <v>396</v>
      </c>
      <c r="G159">
        <f t="shared" si="2"/>
        <v>0</v>
      </c>
      <c r="P159" t="s">
        <v>394</v>
      </c>
    </row>
    <row r="160" spans="4:16" ht="15" customHeight="1">
      <c r="D160" t="s">
        <v>543</v>
      </c>
      <c r="E160" t="s">
        <v>208</v>
      </c>
      <c r="F160" t="s">
        <v>397</v>
      </c>
      <c r="G160">
        <f t="shared" si="2"/>
        <v>0</v>
      </c>
      <c r="P160" t="s">
        <v>395</v>
      </c>
    </row>
    <row r="162" spans="5:14">
      <c r="E162" t="s">
        <v>269</v>
      </c>
      <c r="F162" s="1" t="str">
        <f>IF(Титульный!G45="","",Титульный!G45)</f>
        <v>генеральный директор</v>
      </c>
      <c r="G162" s="1"/>
      <c r="I162" s="1" t="str">
        <f>IF(Титульный!G44="","",Титульный!G44)</f>
        <v>Игошин Владимир Александрович</v>
      </c>
      <c r="J162" s="1"/>
      <c r="K162" s="1"/>
    </row>
    <row r="163" spans="5:14">
      <c r="E163" t="s">
        <v>270</v>
      </c>
      <c r="F163" s="1" t="s">
        <v>215</v>
      </c>
      <c r="G163" s="1"/>
      <c r="I163" s="1" t="s">
        <v>213</v>
      </c>
      <c r="J163" s="1"/>
      <c r="K163" s="1"/>
      <c r="M163" s="1" t="s">
        <v>214</v>
      </c>
      <c r="N163" s="1"/>
    </row>
    <row r="164" spans="5:14">
      <c r="E164" t="s">
        <v>271</v>
      </c>
    </row>
    <row r="165" spans="5:14">
      <c r="E165" t="s">
        <v>272</v>
      </c>
      <c r="F165" s="1" t="str">
        <f>IF(Титульный!G46="","",Титульный!G46)</f>
        <v>89190288937</v>
      </c>
      <c r="G165" s="1"/>
      <c r="H165" s="1"/>
      <c r="J165" t="s">
        <v>216</v>
      </c>
    </row>
    <row r="166" spans="5:14">
      <c r="E166" t="s">
        <v>273</v>
      </c>
      <c r="F166" s="1" t="s">
        <v>217</v>
      </c>
      <c r="G166" s="1"/>
      <c r="H166" s="1"/>
      <c r="J166" t="s">
        <v>218</v>
      </c>
    </row>
  </sheetData>
  <sheetProtection sheet="1" objects="1" scenarios="1" formatColumns="0" formatRows="0" autoFilter="0"/>
  <mergeCells count="18">
    <mergeCell ref="F163:G163"/>
    <mergeCell ref="I163:K163"/>
    <mergeCell ref="M163:N163"/>
    <mergeCell ref="F165:H165"/>
    <mergeCell ref="F166:H166"/>
    <mergeCell ref="D102:K102"/>
    <mergeCell ref="D106:K106"/>
    <mergeCell ref="D139:K139"/>
    <mergeCell ref="F162:G162"/>
    <mergeCell ref="I162:K162"/>
    <mergeCell ref="D8:E8"/>
    <mergeCell ref="D11:D12"/>
    <mergeCell ref="D14:K14"/>
    <mergeCell ref="D58:K58"/>
    <mergeCell ref="E11:E12"/>
    <mergeCell ref="F11:F12"/>
    <mergeCell ref="G11:G12"/>
    <mergeCell ref="H11:K11"/>
  </mergeCells>
  <phoneticPr fontId="0" type="noConversion"/>
  <dataValidations count="2">
    <dataValidation type="decimal" allowBlank="1" showErrorMessage="1" errorTitle="Ошибка" error="Допускается ввод только действительных чисел!" sqref="G24:K29 G103:K105 G15:K18 G59:K62 G64:K66 G93:K101 G107:K138 G68:K73 G49:K57 G20:K22 G140:K160 G31:K47 G75:K91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22 E26:E29 E45:E47 E66 E70:E73 E89:E91"/>
  </dataValidations>
  <printOptions horizontalCentered="1"/>
  <pageMargins left="0.24000000000000002" right="0.24000000000000002" top="0.24000000000000002" bottom="0.24000000000000002" header="0.24000000000000002" footer="0.24000000000000002"/>
  <pageSetup paperSize="9" scale="73" fitToHeight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Comm">
    <tabColor indexed="31"/>
    <pageSetUpPr fitToPage="1"/>
  </sheetPr>
  <dimension ref="A1:E14"/>
  <sheetViews>
    <sheetView showGridLines="0" topLeftCell="C7" workbookViewId="0"/>
  </sheetViews>
  <sheetFormatPr defaultRowHeight="15"/>
  <cols>
    <col min="1" max="2" width="9.140625" hidden="1" customWidth="1"/>
    <col min="3" max="3" width="3.7109375" bestFit="1" customWidth="1"/>
    <col min="4" max="4" width="6.28515625" bestFit="1" customWidth="1"/>
    <col min="5" max="5" width="94.85546875" customWidth="1"/>
  </cols>
  <sheetData>
    <row r="1" spans="4:5" hidden="1"/>
    <row r="2" spans="4:5" hidden="1"/>
    <row r="3" spans="4:5" hidden="1"/>
    <row r="4" spans="4:5" hidden="1"/>
    <row r="5" spans="4:5" hidden="1"/>
    <row r="6" spans="4:5" hidden="1"/>
    <row r="7" spans="4:5" ht="12" customHeight="1"/>
    <row r="8" spans="4:5" ht="12" customHeight="1">
      <c r="D8" t="s">
        <v>175</v>
      </c>
    </row>
    <row r="9" spans="4:5" ht="12" customHeight="1">
      <c r="D9" t="str">
        <f>IF(org="","Не определено",org)</f>
        <v>ООО "ЭнергоСтрой"</v>
      </c>
    </row>
    <row r="10" spans="4:5" ht="3" customHeight="1"/>
    <row r="11" spans="4:5" ht="15" customHeight="1">
      <c r="D11" t="s">
        <v>176</v>
      </c>
      <c r="E11" t="s">
        <v>177</v>
      </c>
    </row>
    <row r="12" spans="4:5" ht="12" customHeight="1">
      <c r="D12">
        <v>1</v>
      </c>
      <c r="E12">
        <v>2</v>
      </c>
    </row>
    <row r="13" spans="4:5" ht="15" hidden="1" customHeight="1">
      <c r="D13">
        <v>0</v>
      </c>
    </row>
    <row r="14" spans="4:5" ht="15" customHeight="1">
      <c r="E14" t="s">
        <v>178</v>
      </c>
    </row>
  </sheetData>
  <sheetProtection password="9154" sheet="1" objects="1" scenarios="1" formatColumns="0" formatRows="0" autoFilter="0"/>
  <phoneticPr fontId="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ageMargins left="0.75" right="0.75" top="1" bottom="1" header="0.5" footer="0.5"/>
  <pageSetup paperSize="0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Check">
    <tabColor indexed="31"/>
  </sheetPr>
  <dimension ref="B1:D5"/>
  <sheetViews>
    <sheetView showGridLines="0" workbookViewId="0"/>
  </sheetViews>
  <sheetFormatPr defaultRowHeight="15"/>
  <cols>
    <col min="1" max="1" width="4.7109375" customWidth="1"/>
    <col min="2" max="2" width="31.7109375" customWidth="1"/>
    <col min="3" max="3" width="103.28515625" customWidth="1"/>
    <col min="4" max="4" width="17.7109375" customWidth="1"/>
  </cols>
  <sheetData>
    <row r="1" spans="2:4" ht="12" customHeight="1"/>
    <row r="2" spans="2:4" ht="12" customHeight="1">
      <c r="B2" s="1" t="s">
        <v>148</v>
      </c>
      <c r="C2" s="1"/>
      <c r="D2" s="1"/>
    </row>
    <row r="3" spans="2:4" ht="12" customHeight="1">
      <c r="B3" t="str">
        <f>IF(org="","Не определено",org)</f>
        <v>ООО "ЭнергоСтрой"</v>
      </c>
    </row>
    <row r="4" spans="2:4" ht="12" customHeight="1"/>
    <row r="5" spans="2:4" ht="15" customHeight="1">
      <c r="B5" t="s">
        <v>149</v>
      </c>
      <c r="C5" t="s">
        <v>150</v>
      </c>
      <c r="D5" t="s">
        <v>5</v>
      </c>
    </row>
  </sheetData>
  <sheetProtection sheet="1" objects="1" scenarios="1" formatColumns="0" formatRows="0" autoFilter="0"/>
  <autoFilter ref="B5:D5"/>
  <mergeCells count="1">
    <mergeCell ref="B2:D2"/>
  </mergeCells>
  <phoneticPr fontId="0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tatistic">
    <tabColor indexed="47"/>
  </sheetPr>
  <dimension ref="A1:C48"/>
  <sheetViews>
    <sheetView showGridLines="0" workbookViewId="0">
      <selection activeCell="C28" sqref="C28"/>
    </sheetView>
  </sheetViews>
  <sheetFormatPr defaultRowHeight="15"/>
  <cols>
    <col min="1" max="1" width="20" customWidth="1"/>
    <col min="3" max="3" width="22" customWidth="1"/>
  </cols>
  <sheetData>
    <row r="1" spans="1:3">
      <c r="A1">
        <v>48</v>
      </c>
    </row>
    <row r="2" spans="1:3">
      <c r="A2" t="s">
        <v>240</v>
      </c>
      <c r="B2" t="s">
        <v>241</v>
      </c>
      <c r="C2" t="s">
        <v>242</v>
      </c>
    </row>
    <row r="3" spans="1:3">
      <c r="A3" t="s">
        <v>260</v>
      </c>
      <c r="B3" t="s">
        <v>241</v>
      </c>
      <c r="C3" t="s">
        <v>242</v>
      </c>
    </row>
    <row r="4" spans="1:3">
      <c r="A4" t="s">
        <v>264</v>
      </c>
      <c r="B4" t="s">
        <v>241</v>
      </c>
      <c r="C4" t="s">
        <v>242</v>
      </c>
    </row>
    <row r="5" spans="1:3">
      <c r="A5" t="s">
        <v>341</v>
      </c>
      <c r="B5" t="s">
        <v>241</v>
      </c>
      <c r="C5" t="s">
        <v>242</v>
      </c>
    </row>
    <row r="6" spans="1:3">
      <c r="A6" t="s">
        <v>398</v>
      </c>
      <c r="B6" t="s">
        <v>241</v>
      </c>
      <c r="C6" t="s">
        <v>242</v>
      </c>
    </row>
    <row r="7" spans="1:3">
      <c r="A7" t="s">
        <v>402</v>
      </c>
      <c r="B7" t="s">
        <v>241</v>
      </c>
      <c r="C7" t="s">
        <v>242</v>
      </c>
    </row>
    <row r="8" spans="1:3">
      <c r="A8" t="s">
        <v>405</v>
      </c>
      <c r="B8" t="s">
        <v>241</v>
      </c>
      <c r="C8" t="s">
        <v>242</v>
      </c>
    </row>
    <row r="9" spans="1:3">
      <c r="A9" t="s">
        <v>410</v>
      </c>
      <c r="B9" t="s">
        <v>241</v>
      </c>
      <c r="C9" t="s">
        <v>242</v>
      </c>
    </row>
    <row r="10" spans="1:3">
      <c r="A10" t="s">
        <v>411</v>
      </c>
      <c r="B10" t="s">
        <v>241</v>
      </c>
      <c r="C10" t="s">
        <v>242</v>
      </c>
    </row>
    <row r="11" spans="1:3">
      <c r="A11" t="s">
        <v>412</v>
      </c>
      <c r="B11" t="s">
        <v>241</v>
      </c>
      <c r="C11" t="s">
        <v>242</v>
      </c>
    </row>
    <row r="12" spans="1:3">
      <c r="A12" t="s">
        <v>413</v>
      </c>
      <c r="B12" t="s">
        <v>241</v>
      </c>
      <c r="C12" t="s">
        <v>242</v>
      </c>
    </row>
    <row r="13" spans="1:3">
      <c r="A13" t="s">
        <v>414</v>
      </c>
      <c r="B13" t="s">
        <v>241</v>
      </c>
      <c r="C13" t="s">
        <v>242</v>
      </c>
    </row>
    <row r="14" spans="1:3">
      <c r="A14" t="s">
        <v>417</v>
      </c>
      <c r="B14" t="s">
        <v>241</v>
      </c>
      <c r="C14" t="s">
        <v>242</v>
      </c>
    </row>
    <row r="15" spans="1:3">
      <c r="A15" t="s">
        <v>418</v>
      </c>
      <c r="B15" t="s">
        <v>241</v>
      </c>
      <c r="C15" t="s">
        <v>242</v>
      </c>
    </row>
    <row r="16" spans="1:3">
      <c r="A16" t="s">
        <v>419</v>
      </c>
      <c r="B16" t="s">
        <v>241</v>
      </c>
      <c r="C16" t="s">
        <v>242</v>
      </c>
    </row>
    <row r="17" spans="1:3">
      <c r="A17" t="s">
        <v>420</v>
      </c>
      <c r="B17" t="s">
        <v>241</v>
      </c>
      <c r="C17" t="s">
        <v>242</v>
      </c>
    </row>
    <row r="18" spans="1:3">
      <c r="A18" t="s">
        <v>421</v>
      </c>
      <c r="B18" t="s">
        <v>241</v>
      </c>
      <c r="C18" t="s">
        <v>242</v>
      </c>
    </row>
    <row r="19" spans="1:3">
      <c r="A19" t="s">
        <v>422</v>
      </c>
      <c r="B19" t="s">
        <v>241</v>
      </c>
      <c r="C19" t="s">
        <v>242</v>
      </c>
    </row>
    <row r="20" spans="1:3">
      <c r="A20" t="s">
        <v>423</v>
      </c>
      <c r="B20" t="s">
        <v>241</v>
      </c>
      <c r="C20" t="s">
        <v>242</v>
      </c>
    </row>
    <row r="21" spans="1:3">
      <c r="A21" t="s">
        <v>424</v>
      </c>
      <c r="B21" t="s">
        <v>241</v>
      </c>
      <c r="C21" t="s">
        <v>242</v>
      </c>
    </row>
    <row r="22" spans="1:3">
      <c r="A22" t="s">
        <v>425</v>
      </c>
      <c r="B22" t="s">
        <v>241</v>
      </c>
      <c r="C22" t="s">
        <v>242</v>
      </c>
    </row>
    <row r="23" spans="1:3">
      <c r="A23" t="s">
        <v>426</v>
      </c>
      <c r="B23" t="s">
        <v>241</v>
      </c>
      <c r="C23" t="s">
        <v>242</v>
      </c>
    </row>
    <row r="24" spans="1:3">
      <c r="A24" t="s">
        <v>427</v>
      </c>
      <c r="B24" t="s">
        <v>241</v>
      </c>
      <c r="C24" t="s">
        <v>242</v>
      </c>
    </row>
    <row r="25" spans="1:3">
      <c r="A25" t="s">
        <v>428</v>
      </c>
      <c r="B25" t="s">
        <v>241</v>
      </c>
      <c r="C25" t="s">
        <v>242</v>
      </c>
    </row>
    <row r="26" spans="1:3">
      <c r="A26" t="s">
        <v>430</v>
      </c>
      <c r="B26" t="s">
        <v>241</v>
      </c>
      <c r="C26" t="s">
        <v>242</v>
      </c>
    </row>
    <row r="27" spans="1:3">
      <c r="A27" t="s">
        <v>433</v>
      </c>
      <c r="B27" t="s">
        <v>241</v>
      </c>
      <c r="C27" t="s">
        <v>242</v>
      </c>
    </row>
    <row r="28" spans="1:3">
      <c r="A28" t="s">
        <v>434</v>
      </c>
      <c r="B28" t="s">
        <v>241</v>
      </c>
      <c r="C28" t="s">
        <v>242</v>
      </c>
    </row>
    <row r="29" spans="1:3">
      <c r="A29" t="s">
        <v>435</v>
      </c>
      <c r="B29" t="s">
        <v>241</v>
      </c>
      <c r="C29" t="s">
        <v>242</v>
      </c>
    </row>
    <row r="30" spans="1:3">
      <c r="A30" t="s">
        <v>436</v>
      </c>
      <c r="B30" t="s">
        <v>241</v>
      </c>
      <c r="C30" t="s">
        <v>242</v>
      </c>
    </row>
    <row r="31" spans="1:3">
      <c r="A31" t="s">
        <v>437</v>
      </c>
      <c r="B31" t="s">
        <v>241</v>
      </c>
      <c r="C31" t="s">
        <v>242</v>
      </c>
    </row>
    <row r="32" spans="1:3">
      <c r="A32" t="s">
        <v>438</v>
      </c>
      <c r="B32" t="s">
        <v>241</v>
      </c>
      <c r="C32" t="s">
        <v>242</v>
      </c>
    </row>
    <row r="33" spans="1:3">
      <c r="A33" t="s">
        <v>439</v>
      </c>
      <c r="B33" t="s">
        <v>241</v>
      </c>
      <c r="C33" t="s">
        <v>242</v>
      </c>
    </row>
    <row r="34" spans="1:3">
      <c r="A34" t="s">
        <v>440</v>
      </c>
      <c r="B34" t="s">
        <v>241</v>
      </c>
      <c r="C34" t="s">
        <v>242</v>
      </c>
    </row>
    <row r="35" spans="1:3">
      <c r="A35" t="s">
        <v>563</v>
      </c>
      <c r="B35" t="s">
        <v>241</v>
      </c>
      <c r="C35" t="s">
        <v>242</v>
      </c>
    </row>
    <row r="36" spans="1:3">
      <c r="A36" t="s">
        <v>564</v>
      </c>
      <c r="B36" t="s">
        <v>241</v>
      </c>
      <c r="C36" t="s">
        <v>242</v>
      </c>
    </row>
    <row r="37" spans="1:3">
      <c r="A37" t="s">
        <v>565</v>
      </c>
      <c r="B37" t="s">
        <v>241</v>
      </c>
      <c r="C37" t="s">
        <v>242</v>
      </c>
    </row>
    <row r="38" spans="1:3">
      <c r="A38" t="s">
        <v>566</v>
      </c>
      <c r="B38" t="s">
        <v>241</v>
      </c>
      <c r="C38" t="s">
        <v>242</v>
      </c>
    </row>
    <row r="39" spans="1:3">
      <c r="A39" t="s">
        <v>594</v>
      </c>
      <c r="B39" t="s">
        <v>241</v>
      </c>
      <c r="C39" t="s">
        <v>242</v>
      </c>
    </row>
    <row r="40" spans="1:3">
      <c r="A40" t="s">
        <v>595</v>
      </c>
      <c r="B40" t="s">
        <v>241</v>
      </c>
      <c r="C40" t="s">
        <v>242</v>
      </c>
    </row>
    <row r="41" spans="1:3">
      <c r="A41" t="s">
        <v>596</v>
      </c>
      <c r="B41" t="s">
        <v>241</v>
      </c>
      <c r="C41" t="s">
        <v>242</v>
      </c>
    </row>
    <row r="42" spans="1:3">
      <c r="A42" t="s">
        <v>597</v>
      </c>
      <c r="B42" t="s">
        <v>241</v>
      </c>
      <c r="C42" t="s">
        <v>242</v>
      </c>
    </row>
    <row r="43" spans="1:3">
      <c r="A43" t="s">
        <v>598</v>
      </c>
      <c r="B43" t="s">
        <v>241</v>
      </c>
      <c r="C43" t="s">
        <v>242</v>
      </c>
    </row>
    <row r="44" spans="1:3">
      <c r="A44" t="s">
        <v>599</v>
      </c>
      <c r="B44" t="s">
        <v>241</v>
      </c>
      <c r="C44" t="s">
        <v>242</v>
      </c>
    </row>
    <row r="45" spans="1:3">
      <c r="A45" t="s">
        <v>602</v>
      </c>
      <c r="B45" t="s">
        <v>603</v>
      </c>
      <c r="C45" t="s">
        <v>242</v>
      </c>
    </row>
    <row r="46" spans="1:3">
      <c r="A46" t="s">
        <v>1388</v>
      </c>
      <c r="B46" t="s">
        <v>603</v>
      </c>
      <c r="C46" t="s">
        <v>242</v>
      </c>
    </row>
    <row r="47" spans="1:3">
      <c r="A47" t="s">
        <v>1412</v>
      </c>
      <c r="B47" t="s">
        <v>603</v>
      </c>
      <c r="C47" t="s">
        <v>242</v>
      </c>
    </row>
    <row r="48" spans="1:3">
      <c r="A48" t="s">
        <v>1413</v>
      </c>
      <c r="B48" t="s">
        <v>603</v>
      </c>
      <c r="C48" t="s">
        <v>242</v>
      </c>
    </row>
  </sheetData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TSH_TEHSHEET">
    <tabColor indexed="47"/>
  </sheetPr>
  <dimension ref="A1:G86"/>
  <sheetViews>
    <sheetView showGridLines="0" workbookViewId="0">
      <selection activeCell="M44" sqref="M44"/>
    </sheetView>
  </sheetViews>
  <sheetFormatPr defaultRowHeight="15"/>
  <cols>
    <col min="1" max="1" width="2.140625" bestFit="1" customWidth="1"/>
    <col min="2" max="2" width="35.85546875" customWidth="1"/>
    <col min="5" max="5" width="7" customWidth="1"/>
    <col min="7" max="7" width="9.28515625" bestFit="1" customWidth="1"/>
    <col min="11" max="11" width="9.42578125" bestFit="1" customWidth="1"/>
    <col min="14" max="16" width="9.42578125" bestFit="1" customWidth="1"/>
    <col min="19" max="19" width="9.28515625" bestFit="1" customWidth="1"/>
    <col min="22" max="22" width="9.28515625" bestFit="1" customWidth="1"/>
    <col min="34" max="34" width="9.28515625" bestFit="1" customWidth="1"/>
    <col min="37" max="37" width="9.28515625" bestFit="1" customWidth="1"/>
    <col min="49" max="49" width="9.42578125" bestFit="1" customWidth="1"/>
    <col min="52" max="52" width="9.42578125" bestFit="1" customWidth="1"/>
  </cols>
  <sheetData>
    <row r="1" spans="1:7">
      <c r="B1" t="s">
        <v>20</v>
      </c>
      <c r="D1" t="s">
        <v>116</v>
      </c>
      <c r="E1" t="s">
        <v>132</v>
      </c>
      <c r="F1" t="s">
        <v>227</v>
      </c>
      <c r="G1" t="s">
        <v>250</v>
      </c>
    </row>
    <row r="2" spans="1:7">
      <c r="A2">
        <v>0</v>
      </c>
      <c r="B2" t="s">
        <v>21</v>
      </c>
      <c r="D2" t="s">
        <v>117</v>
      </c>
      <c r="E2">
        <v>2018</v>
      </c>
      <c r="F2" t="s">
        <v>228</v>
      </c>
      <c r="G2" t="s">
        <v>244</v>
      </c>
    </row>
    <row r="3" spans="1:7">
      <c r="B3" t="s">
        <v>22</v>
      </c>
      <c r="D3" t="s">
        <v>118</v>
      </c>
      <c r="E3">
        <v>2019</v>
      </c>
      <c r="F3" t="s">
        <v>229</v>
      </c>
      <c r="G3" t="s">
        <v>251</v>
      </c>
    </row>
    <row r="4" spans="1:7">
      <c r="B4" t="s">
        <v>23</v>
      </c>
      <c r="D4" t="s">
        <v>119</v>
      </c>
      <c r="E4">
        <v>2020</v>
      </c>
    </row>
    <row r="5" spans="1:7">
      <c r="B5" t="s">
        <v>25</v>
      </c>
      <c r="D5" t="s">
        <v>120</v>
      </c>
      <c r="E5">
        <v>2021</v>
      </c>
    </row>
    <row r="6" spans="1:7">
      <c r="B6" t="s">
        <v>26</v>
      </c>
      <c r="D6" t="s">
        <v>121</v>
      </c>
      <c r="E6">
        <v>2022</v>
      </c>
    </row>
    <row r="7" spans="1:7">
      <c r="B7" t="s">
        <v>27</v>
      </c>
      <c r="D7" t="s">
        <v>122</v>
      </c>
    </row>
    <row r="8" spans="1:7">
      <c r="B8" t="s">
        <v>28</v>
      </c>
      <c r="D8" t="s">
        <v>123</v>
      </c>
    </row>
    <row r="9" spans="1:7">
      <c r="B9" t="s">
        <v>29</v>
      </c>
      <c r="D9" t="s">
        <v>124</v>
      </c>
    </row>
    <row r="10" spans="1:7">
      <c r="B10" t="s">
        <v>30</v>
      </c>
      <c r="D10" t="s">
        <v>125</v>
      </c>
    </row>
    <row r="11" spans="1:7">
      <c r="B11" t="s">
        <v>24</v>
      </c>
      <c r="D11" t="s">
        <v>126</v>
      </c>
    </row>
    <row r="12" spans="1:7">
      <c r="B12" t="s">
        <v>99</v>
      </c>
      <c r="D12" t="s">
        <v>127</v>
      </c>
    </row>
    <row r="13" spans="1:7">
      <c r="B13" t="s">
        <v>101</v>
      </c>
      <c r="D13" t="s">
        <v>128</v>
      </c>
    </row>
    <row r="14" spans="1:7">
      <c r="B14" t="s">
        <v>226</v>
      </c>
      <c r="D14" t="s">
        <v>163</v>
      </c>
    </row>
    <row r="15" spans="1:7">
      <c r="B15" t="s">
        <v>31</v>
      </c>
    </row>
    <row r="16" spans="1:7">
      <c r="B16" t="s">
        <v>102</v>
      </c>
    </row>
    <row r="17" spans="2:4">
      <c r="B17" t="s">
        <v>32</v>
      </c>
    </row>
    <row r="18" spans="2:4">
      <c r="B18" t="s">
        <v>33</v>
      </c>
    </row>
    <row r="19" spans="2:4">
      <c r="B19" t="s">
        <v>34</v>
      </c>
    </row>
    <row r="20" spans="2:4">
      <c r="B20" t="s">
        <v>35</v>
      </c>
    </row>
    <row r="21" spans="2:4">
      <c r="B21" t="s">
        <v>36</v>
      </c>
    </row>
    <row r="22" spans="2:4">
      <c r="B22" t="s">
        <v>103</v>
      </c>
      <c r="D22" t="s">
        <v>261</v>
      </c>
    </row>
    <row r="23" spans="2:4">
      <c r="B23" t="s">
        <v>37</v>
      </c>
      <c r="D23" t="s">
        <v>262</v>
      </c>
    </row>
    <row r="24" spans="2:4">
      <c r="B24" t="s">
        <v>38</v>
      </c>
      <c r="D24" t="s">
        <v>263</v>
      </c>
    </row>
    <row r="25" spans="2:4">
      <c r="B25" t="s">
        <v>39</v>
      </c>
      <c r="D25" t="str">
        <f>"Необходимо ввести ссылку на обосновывающие материалы в формате: """ &amp; URL_FORMAT &amp; """ (смотри раздел ""Методология заполнения"" листа ""Инструкция"")"</f>
        <v>Необходимо ввести ссылку на обосновывающие материалы в формате: "https://portal.eias.ru/Portal/DownloadPage.aspx?type=12&amp;guid=????????-????-????-????-????????????" (смотри раздел "Методология заполнения" листа "Инструкция")</v>
      </c>
    </row>
    <row r="26" spans="2:4">
      <c r="B26" t="s">
        <v>40</v>
      </c>
    </row>
    <row r="27" spans="2:4">
      <c r="B27" t="s">
        <v>41</v>
      </c>
    </row>
    <row r="28" spans="2:4">
      <c r="B28" t="s">
        <v>42</v>
      </c>
    </row>
    <row r="29" spans="2:4">
      <c r="B29" t="s">
        <v>43</v>
      </c>
    </row>
    <row r="30" spans="2:4">
      <c r="B30" t="s">
        <v>44</v>
      </c>
    </row>
    <row r="31" spans="2:4">
      <c r="B31" t="s">
        <v>45</v>
      </c>
    </row>
    <row r="32" spans="2:4">
      <c r="B32" t="s">
        <v>46</v>
      </c>
    </row>
    <row r="33" spans="2:2">
      <c r="B33" t="s">
        <v>47</v>
      </c>
    </row>
    <row r="34" spans="2:2">
      <c r="B34" t="s">
        <v>100</v>
      </c>
    </row>
    <row r="35" spans="2:2">
      <c r="B35" t="s">
        <v>48</v>
      </c>
    </row>
    <row r="36" spans="2:2">
      <c r="B36" t="s">
        <v>49</v>
      </c>
    </row>
    <row r="37" spans="2:2">
      <c r="B37" t="s">
        <v>50</v>
      </c>
    </row>
    <row r="38" spans="2:2">
      <c r="B38" t="s">
        <v>51</v>
      </c>
    </row>
    <row r="39" spans="2:2">
      <c r="B39" t="s">
        <v>52</v>
      </c>
    </row>
    <row r="40" spans="2:2">
      <c r="B40" t="s">
        <v>53</v>
      </c>
    </row>
    <row r="41" spans="2:2">
      <c r="B41" t="s">
        <v>54</v>
      </c>
    </row>
    <row r="42" spans="2:2">
      <c r="B42" t="s">
        <v>55</v>
      </c>
    </row>
    <row r="43" spans="2:2">
      <c r="B43" t="s">
        <v>56</v>
      </c>
    </row>
    <row r="44" spans="2:2">
      <c r="B44" t="s">
        <v>57</v>
      </c>
    </row>
    <row r="45" spans="2:2">
      <c r="B45" t="s">
        <v>58</v>
      </c>
    </row>
    <row r="46" spans="2:2">
      <c r="B46" t="s">
        <v>59</v>
      </c>
    </row>
    <row r="47" spans="2:2">
      <c r="B47" t="s">
        <v>60</v>
      </c>
    </row>
    <row r="48" spans="2:2">
      <c r="B48" t="s">
        <v>61</v>
      </c>
    </row>
    <row r="49" spans="2:2">
      <c r="B49" t="s">
        <v>62</v>
      </c>
    </row>
    <row r="50" spans="2:2">
      <c r="B50" t="s">
        <v>63</v>
      </c>
    </row>
    <row r="51" spans="2:2">
      <c r="B51" t="s">
        <v>64</v>
      </c>
    </row>
    <row r="52" spans="2:2">
      <c r="B52" t="s">
        <v>65</v>
      </c>
    </row>
    <row r="53" spans="2:2">
      <c r="B53" t="s">
        <v>66</v>
      </c>
    </row>
    <row r="54" spans="2:2">
      <c r="B54" t="s">
        <v>67</v>
      </c>
    </row>
    <row r="55" spans="2:2">
      <c r="B55" t="s">
        <v>68</v>
      </c>
    </row>
    <row r="56" spans="2:2">
      <c r="B56" t="s">
        <v>225</v>
      </c>
    </row>
    <row r="57" spans="2:2">
      <c r="B57" t="s">
        <v>69</v>
      </c>
    </row>
    <row r="58" spans="2:2">
      <c r="B58" t="s">
        <v>70</v>
      </c>
    </row>
    <row r="59" spans="2:2">
      <c r="B59" t="s">
        <v>71</v>
      </c>
    </row>
    <row r="60" spans="2:2">
      <c r="B60" t="s">
        <v>72</v>
      </c>
    </row>
    <row r="61" spans="2:2">
      <c r="B61" t="s">
        <v>73</v>
      </c>
    </row>
    <row r="62" spans="2:2">
      <c r="B62" t="s">
        <v>74</v>
      </c>
    </row>
    <row r="63" spans="2:2">
      <c r="B63" t="s">
        <v>75</v>
      </c>
    </row>
    <row r="64" spans="2:2">
      <c r="B64" t="s">
        <v>76</v>
      </c>
    </row>
    <row r="65" spans="2:2">
      <c r="B65" t="s">
        <v>77</v>
      </c>
    </row>
    <row r="66" spans="2:2">
      <c r="B66" t="s">
        <v>78</v>
      </c>
    </row>
    <row r="67" spans="2:2">
      <c r="B67" t="s">
        <v>79</v>
      </c>
    </row>
    <row r="68" spans="2:2">
      <c r="B68" t="s">
        <v>80</v>
      </c>
    </row>
    <row r="69" spans="2:2">
      <c r="B69" t="s">
        <v>81</v>
      </c>
    </row>
    <row r="70" spans="2:2">
      <c r="B70" t="s">
        <v>82</v>
      </c>
    </row>
    <row r="71" spans="2:2">
      <c r="B71" t="s">
        <v>83</v>
      </c>
    </row>
    <row r="72" spans="2:2">
      <c r="B72" t="s">
        <v>84</v>
      </c>
    </row>
    <row r="73" spans="2:2">
      <c r="B73" t="s">
        <v>85</v>
      </c>
    </row>
    <row r="74" spans="2:2">
      <c r="B74" t="s">
        <v>86</v>
      </c>
    </row>
    <row r="75" spans="2:2">
      <c r="B75" t="s">
        <v>87</v>
      </c>
    </row>
    <row r="76" spans="2:2">
      <c r="B76" t="s">
        <v>88</v>
      </c>
    </row>
    <row r="77" spans="2:2">
      <c r="B77" t="s">
        <v>89</v>
      </c>
    </row>
    <row r="78" spans="2:2">
      <c r="B78" t="s">
        <v>90</v>
      </c>
    </row>
    <row r="79" spans="2:2">
      <c r="B79" t="s">
        <v>91</v>
      </c>
    </row>
    <row r="80" spans="2:2">
      <c r="B80" t="s">
        <v>92</v>
      </c>
    </row>
    <row r="81" spans="2:2">
      <c r="B81" t="s">
        <v>93</v>
      </c>
    </row>
    <row r="82" spans="2:2">
      <c r="B82" t="s">
        <v>94</v>
      </c>
    </row>
    <row r="83" spans="2:2">
      <c r="B83" t="s">
        <v>95</v>
      </c>
    </row>
    <row r="84" spans="2:2">
      <c r="B84" t="s">
        <v>96</v>
      </c>
    </row>
    <row r="85" spans="2:2">
      <c r="B85" t="s">
        <v>97</v>
      </c>
    </row>
    <row r="86" spans="2:2">
      <c r="B86" t="s">
        <v>98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et_union">
    <tabColor rgb="FFFFCC99"/>
  </sheetPr>
  <dimension ref="A2:G5"/>
  <sheetViews>
    <sheetView showGridLines="0" workbookViewId="0">
      <selection activeCell="D5" sqref="D5"/>
    </sheetView>
  </sheetViews>
  <sheetFormatPr defaultRowHeight="15"/>
  <cols>
    <col min="1" max="1" width="8.5703125" customWidth="1"/>
    <col min="2" max="2" width="14.7109375" customWidth="1"/>
    <col min="3" max="3" width="3.28515625" customWidth="1"/>
  </cols>
  <sheetData>
    <row r="2" spans="1:7">
      <c r="A2" t="s">
        <v>179</v>
      </c>
    </row>
    <row r="3" spans="1:7" ht="15" customHeight="1">
      <c r="C3" t="s">
        <v>0</v>
      </c>
      <c r="D3">
        <v>1</v>
      </c>
    </row>
    <row r="4" spans="1:7">
      <c r="A4" t="s">
        <v>400</v>
      </c>
    </row>
    <row r="5" spans="1:7" ht="15" customHeight="1">
      <c r="G5">
        <f>SUM(H5:K5)</f>
        <v>0</v>
      </c>
    </row>
  </sheetData>
  <phoneticPr fontId="0" type="noConversion"/>
  <dataValidations xWindow="1172" yWindow="574" count="3">
    <dataValidation type="textLength" operator="lessThanOrEqual" allowBlank="1" showInputMessage="1" showErrorMessage="1" errorTitle="Ошибка" error="Допускается ввод не более 900 символов!" sqref="E3">
      <formula1>900</formula1>
    </dataValidation>
    <dataValidation type="decimal" allowBlank="1" showErrorMessage="1" errorTitle="Ошибка" error="Допускается ввод только действительных чисел!" sqref="G5:K5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5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113</vt:i4>
      </vt:variant>
    </vt:vector>
  </HeadingPairs>
  <TitlesOfParts>
    <vt:vector size="118" baseType="lpstr">
      <vt:lpstr>Инструкция</vt:lpstr>
      <vt:lpstr>Титульный</vt:lpstr>
      <vt:lpstr>Отпуск ЭЭ сет организациями</vt:lpstr>
      <vt:lpstr>Комментарии</vt:lpstr>
      <vt:lpstr>Проверка</vt:lpstr>
      <vt:lpstr>activity</vt:lpstr>
      <vt:lpstr>add_11_1</vt:lpstr>
      <vt:lpstr>add_11_2</vt:lpstr>
      <vt:lpstr>add_11_3</vt:lpstr>
      <vt:lpstr>add_11_4</vt:lpstr>
      <vt:lpstr>add_11_5</vt:lpstr>
      <vt:lpstr>add_11_6</vt:lpstr>
      <vt:lpstr>add_11_7</vt:lpstr>
      <vt:lpstr>add_11_8</vt:lpstr>
      <vt:lpstr>add_com</vt:lpstr>
      <vt:lpstr>chkGetUpdatesValue</vt:lpstr>
      <vt:lpstr>chkNoUpdatesValue</vt:lpstr>
      <vt:lpstr>code</vt:lpstr>
      <vt:lpstr>DaNet</vt:lpstr>
      <vt:lpstr>date_expired</vt:lpstr>
      <vt:lpstr>doc_link</vt:lpstr>
      <vt:lpstr>ENTITY_UL</vt:lpstr>
      <vt:lpstr>et_com</vt:lpstr>
      <vt:lpstr>et_org</vt:lpstr>
      <vt:lpstr>FirstLine</vt:lpstr>
      <vt:lpstr>flag_org</vt:lpstr>
      <vt:lpstr>god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instr_hyp5</vt:lpstr>
      <vt:lpstr>kod_stroki_1</vt:lpstr>
      <vt:lpstr>kod_stroki_2</vt:lpstr>
      <vt:lpstr>kotel</vt:lpstr>
      <vt:lpstr>kpp</vt:lpstr>
      <vt:lpstr>ks_1730</vt:lpstr>
      <vt:lpstr>ks_1750</vt:lpstr>
      <vt:lpstr>ks_1760</vt:lpstr>
      <vt:lpstr>ks_2020</vt:lpstr>
      <vt:lpstr>ks_2130</vt:lpstr>
      <vt:lpstr>ks_2340</vt:lpstr>
      <vt:lpstr>ks_2450</vt:lpstr>
      <vt:lpstr>ks_2550</vt:lpstr>
      <vt:lpstr>ks_700</vt:lpstr>
      <vt:lpstr>ks_720</vt:lpstr>
      <vt:lpstr>ks_730</vt:lpstr>
      <vt:lpstr>ks_990</vt:lpstr>
      <vt:lpstr>LastUpdateDate_MO</vt:lpstr>
      <vt:lpstr>LastUpdateDate_ORG</vt:lpstr>
      <vt:lpstr>LIST_MR_MO_OKTMO</vt:lpstr>
      <vt:lpstr>logic</vt:lpstr>
      <vt:lpstr>mo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MO_LIST_3</vt:lpstr>
      <vt:lpstr>MO_LIST_4</vt:lpstr>
      <vt:lpstr>MO_LIST_5</vt:lpstr>
      <vt:lpstr>MO_LIST_6</vt:lpstr>
      <vt:lpstr>MO_LIST_7</vt:lpstr>
      <vt:lpstr>MO_LIST_8</vt:lpstr>
      <vt:lpstr>MO_LIST_9</vt:lpstr>
      <vt:lpstr>MONTH</vt:lpstr>
      <vt:lpstr>mr</vt:lpstr>
      <vt:lpstr>MR_LIST</vt:lpstr>
      <vt:lpstr>MSG_URL</vt:lpstr>
      <vt:lpstr>nds</vt:lpstr>
      <vt:lpstr>nds_rate_index</vt:lpstr>
      <vt:lpstr>okato</vt:lpstr>
      <vt:lpstr>okpo</vt:lpstr>
      <vt:lpstr>oktmo</vt:lpstr>
      <vt:lpstr>OKTMO_TYPE_LIST</vt:lpstr>
      <vt:lpstr>org</vt:lpstr>
      <vt:lpstr>Org_Address</vt:lpstr>
      <vt:lpstr>Org_buh</vt:lpstr>
      <vt:lpstr>Org_otv_lico</vt:lpstr>
      <vt:lpstr>Org_ruk</vt:lpstr>
      <vt:lpstr>OVERDUE_INTERVAL</vt:lpstr>
      <vt:lpstr>pDel_Comm</vt:lpstr>
      <vt:lpstr>REESTR_EGRUL_RANGE</vt:lpstr>
      <vt:lpstr>REESTR_ORG_RANGE</vt:lpstr>
      <vt:lpstr>REGION</vt:lpstr>
      <vt:lpstr>region_name</vt:lpstr>
      <vt:lpstr>rstOrgId</vt:lpstr>
      <vt:lpstr>start_11_1</vt:lpstr>
      <vt:lpstr>start_11_2</vt:lpstr>
      <vt:lpstr>start_11_3</vt:lpstr>
      <vt:lpstr>start_11_4</vt:lpstr>
      <vt:lpstr>start_11_5</vt:lpstr>
      <vt:lpstr>start_11_6</vt:lpstr>
      <vt:lpstr>start_11_7</vt:lpstr>
      <vt:lpstr>start_11_8</vt:lpstr>
      <vt:lpstr>tit_month</vt:lpstr>
      <vt:lpstr>tit_stat_work_place</vt:lpstr>
      <vt:lpstr>tit_type_report</vt:lpstr>
      <vt:lpstr>type_report</vt:lpstr>
      <vt:lpstr>UpdStatus</vt:lpstr>
      <vt:lpstr>URL_FORMAT</vt:lpstr>
      <vt:lpstr>version</vt:lpstr>
      <vt:lpstr>YEAR</vt:lpstr>
    </vt:vector>
  </TitlesOfParts>
  <Company>ФАС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title>
  <dc:subject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subject>
  <dc:creator>--</dc:creator>
  <cp:lastModifiedBy>OLEG</cp:lastModifiedBy>
  <cp:lastPrinted>2013-06-25T06:10:37Z</cp:lastPrinted>
  <dcterms:created xsi:type="dcterms:W3CDTF">2004-05-21T07:18:45Z</dcterms:created>
  <dcterms:modified xsi:type="dcterms:W3CDTF">2021-06-30T05:01:16Z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46EP.STX</vt:lpwstr>
  </property>
  <property fmtid="{D5CDD505-2E9C-101B-9397-08002B2CF9AE}" pid="4" name="Status">
    <vt:lpwstr>2</vt:lpwstr>
  </property>
  <property fmtid="{D5CDD505-2E9C-101B-9397-08002B2CF9AE}" pid="5" name="CurrentVersion">
    <vt:lpwstr>1.0</vt:lpwstr>
  </property>
  <property fmtid="{D5CDD505-2E9C-101B-9397-08002B2CF9AE}" pid="6" name="TemplateOperationMode">
    <vt:i4>3</vt:i4>
  </property>
  <property fmtid="{D5CDD505-2E9C-101B-9397-08002B2CF9AE}" pid="7" name="Periodicity">
    <vt:lpwstr>MTYR</vt:lpwstr>
  </property>
  <property fmtid="{D5CDD505-2E9C-101B-9397-08002B2CF9AE}" pid="8" name="TypePlanning">
    <vt:lpwstr>FACT</vt:lpwstr>
  </property>
  <property fmtid="{D5CDD505-2E9C-101B-9397-08002B2CF9AE}" pid="9" name="ProtectBook">
    <vt:i4>0</vt:i4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Keywords">
    <vt:lpwstr/>
  </property>
</Properties>
</file>